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75" activeTab="0"/>
  </bookViews>
  <sheets>
    <sheet name="TOAN HUYEN" sheetId="1" r:id="rId1"/>
    <sheet name="thuong lo" sheetId="2" r:id="rId2"/>
    <sheet name="thi tran" sheetId="3" r:id="rId3"/>
    <sheet name="huong loc" sheetId="4" r:id="rId4"/>
    <sheet name="huong huu" sheetId="5" r:id="rId5"/>
    <sheet name="thuong long" sheetId="6" r:id="rId6"/>
    <sheet name="huong xuan" sheetId="7" r:id="rId7"/>
    <sheet name="huong son" sheetId="8" r:id="rId8"/>
    <sheet name="thuong nhat" sheetId="9" r:id="rId9"/>
    <sheet name="huong phu" sheetId="10" r:id="rId10"/>
    <sheet name="thuong quang" sheetId="11" r:id="rId11"/>
    <sheet name="lien xa" sheetId="12" r:id="rId12"/>
  </sheets>
  <externalReferences>
    <externalReference r:id="rId15"/>
  </externalReferences>
  <definedNames/>
  <calcPr fullCalcOnLoad="1"/>
</workbook>
</file>

<file path=xl/sharedStrings.xml><?xml version="1.0" encoding="utf-8"?>
<sst xmlns="http://schemas.openxmlformats.org/spreadsheetml/2006/main" count="1710" uniqueCount="539">
  <si>
    <t>STT</t>
  </si>
  <si>
    <t>Danh mục công trình</t>
  </si>
  <si>
    <t>Địa điểm (cấp xã)</t>
  </si>
  <si>
    <t>Diện tích (ha)</t>
  </si>
  <si>
    <t>Ghi chú</t>
  </si>
  <si>
    <r>
      <t>(</t>
    </r>
    <r>
      <rPr>
        <i/>
        <sz val="12"/>
        <color indexed="8"/>
        <rFont val="Times New Roman"/>
        <family val="1"/>
      </rPr>
      <t>QĐ phê duyệt dự án, chủ trương đầu tư, ghi vốn thực hiện,..)</t>
    </r>
  </si>
  <si>
    <t>Năm thực hiện</t>
  </si>
  <si>
    <t>Hiện trạng</t>
  </si>
  <si>
    <t>Quy hoạch</t>
  </si>
  <si>
    <t>Tăng thêm</t>
  </si>
  <si>
    <t>LUC</t>
  </si>
  <si>
    <t>HNK</t>
  </si>
  <si>
    <t>CLN</t>
  </si>
  <si>
    <t>RPH</t>
  </si>
  <si>
    <t>I</t>
  </si>
  <si>
    <t>Đất an ninh</t>
  </si>
  <si>
    <t> 1</t>
  </si>
  <si>
    <t>Trụ sở công an xã</t>
  </si>
  <si>
    <t>II</t>
  </si>
  <si>
    <t>Đất ở tại nông thôn</t>
  </si>
  <si>
    <t>Hạ tầng khu quy hoạch dân cư thôn Dỗi, xã Thượng Lộ</t>
  </si>
  <si>
    <t>Quy hoạch Khu dân cư Cha Măng</t>
  </si>
  <si>
    <t>Quy hoạch Khu dân cư thôn  Ria Hố</t>
  </si>
  <si>
    <t>Quy hoạch Khu dân cư Thôn Dỗi</t>
  </si>
  <si>
    <t>Chuyển đổi mục đích sử dụng đất vườn ao liền kề đất ở và đất nông nghiệp xen kẽ trong khu dân cư sang đất ở nông thôn của hộ gia đình cá nhân</t>
  </si>
  <si>
    <t>III</t>
  </si>
  <si>
    <t>Đất thương mại, dịch vụ</t>
  </si>
  <si>
    <t>Khu du lịch sinh thái, cộng đồng Kazan</t>
  </si>
  <si>
    <t>IV</t>
  </si>
  <si>
    <t xml:space="preserve">Đất giao thông </t>
  </si>
  <si>
    <t>Đường nội đồng đằm A Zông</t>
  </si>
  <si>
    <t>Đường nội đồng đằm Pa Xây</t>
  </si>
  <si>
    <t xml:space="preserve">Mở rộng đường  từ nhà ông Lợi đến thác KaZan thôn Dỗi </t>
  </si>
  <si>
    <t>Đường bê tông nhà ông Đấu đến nhà họp dân Mụ Nằm</t>
  </si>
  <si>
    <t>Đường sản xuất khe Dâu xã Thượng Lộ ( giai đoạn 2)</t>
  </si>
  <si>
    <t>Đường sản xuất từ khe Dâu đến trại 3 khe KaZung xã Thượng Lộ</t>
  </si>
  <si>
    <t>Đường sản xuất vào khu khe Lá</t>
  </si>
  <si>
    <t>V</t>
  </si>
  <si>
    <t xml:space="preserve">Đất thuỷ lợi </t>
  </si>
  <si>
    <t>Mở rộng lòng hồ thủy điện Thượng Lộ</t>
  </si>
  <si>
    <t>Xây dựng bờ kè chống sạt lở sông Tá Trạch</t>
  </si>
  <si>
    <t>Xây dựng bờ kè chống sạt lở Khe Lá</t>
  </si>
  <si>
    <t>Cống thoát nước từ nhà ông Linh (Mụ Nằm) đến nhà ông Hải ( Cha Măng)</t>
  </si>
  <si>
    <t>Cống thoát nước từ nhà ông Ái đến khe Lá cụm dân cư La Hố</t>
  </si>
  <si>
    <t>VI</t>
  </si>
  <si>
    <t xml:space="preserve">Đất xây dựng cơ sở giáo dục và đào tạo </t>
  </si>
  <si>
    <t>Trường Tiểu học Thượng Lộ</t>
  </si>
  <si>
    <t>VII</t>
  </si>
  <si>
    <t>Đất xây dựng cơ sở văn hóa</t>
  </si>
  <si>
    <t>Khu bảo tồn làng văn hóa truyền thống dân tộc Cơ Tu, huyện Nam Đông</t>
  </si>
  <si>
    <t>Nâng cấp, mở rộng nhà Gươl thôn Dỗi, xã Thượng Lộ</t>
  </si>
  <si>
    <t>VIII</t>
  </si>
  <si>
    <t>Đất làm nghĩa trang, nghĩa địa, nhà tang lễ, nhà hỏa táng</t>
  </si>
  <si>
    <t>Nghĩa trang 3 thôn (Thôn Cha Măng, Ria Hố, Dỗi)</t>
  </si>
  <si>
    <t>IX</t>
  </si>
  <si>
    <t>Đất trồng cây lâu năm</t>
  </si>
  <si>
    <t>Dự án cam Nam Đông</t>
  </si>
  <si>
    <t>X</t>
  </si>
  <si>
    <t>Đất trồng cây hàng năm khác</t>
  </si>
  <si>
    <t xml:space="preserve">Dự án trồng Chuối </t>
  </si>
  <si>
    <t>Dự án trồng Dứa</t>
  </si>
  <si>
    <t>XI</t>
  </si>
  <si>
    <t>Đất nông nghiệp khác</t>
  </si>
  <si>
    <t xml:space="preserve">Khu chăn muôi tập trung </t>
  </si>
  <si>
    <t>Xã Thượng Lộ</t>
  </si>
  <si>
    <t>xã Thượng Lộ</t>
  </si>
  <si>
    <t>RST</t>
  </si>
  <si>
    <t>Đường bê tông từ nhà ông Khai đến nhà ông Thắng</t>
  </si>
  <si>
    <t>KHÁC</t>
  </si>
  <si>
    <t xml:space="preserve">Tổng Cộng </t>
  </si>
  <si>
    <t xml:space="preserve"> </t>
  </si>
  <si>
    <t>Mẫu biểu 01: Danh mục công trình, dự án có nhu cầu sử dụng đất giai đoạn 2021 - 2025 của UBND xã Thượng Lộ</t>
  </si>
  <si>
    <t>Đường sản xuất vào khe Ốc</t>
  </si>
  <si>
    <t>Mở rộng đường từ trường tiểu học Thượng Lộ đến trạm Kiểm lâm Thượng Lộ</t>
  </si>
  <si>
    <t xml:space="preserve"> ỦY BAN NHÂN DÂN</t>
  </si>
  <si>
    <t>CỘNG HÒA XÃ HỘI CHỦ NGHĨA VIỆT NAM</t>
  </si>
  <si>
    <t>THỊ TRẤN KHE TRE</t>
  </si>
  <si>
    <t>Độc lập - Tự do - Hạnh phúc</t>
  </si>
  <si>
    <t>BÁO CÁO</t>
  </si>
  <si>
    <t>DANH MỤC CÔNG TRÌNH, DỰ ÁN CÓ NHU CẦU SỬ DỤNG ĐẤT GIAI ĐOẠN 2021-2025</t>
  </si>
  <si>
    <t>Hạng mục</t>
  </si>
  <si>
    <t>Địa điểm</t>
  </si>
  <si>
    <t>Lấy vào loại đất (ha)</t>
  </si>
  <si>
    <t>Hiên trạng</t>
  </si>
  <si>
    <t>LUA</t>
  </si>
  <si>
    <t>RSX</t>
  </si>
  <si>
    <t>BCS</t>
  </si>
  <si>
    <t>Trụ sở công an thị trấn</t>
  </si>
  <si>
    <t>Thị trấn Khe Tre</t>
  </si>
  <si>
    <t>2021-2025</t>
  </si>
  <si>
    <t> 2</t>
  </si>
  <si>
    <t>Cơ sở làm việc Công an huyện Nam Đông (vị trí mới)</t>
  </si>
  <si>
    <t> 3</t>
  </si>
  <si>
    <t>Chi cục thi hành án dân sự huyện Nam Đông</t>
  </si>
  <si>
    <t> 4</t>
  </si>
  <si>
    <t>Khu dân cư tổ dân phố 4, thị trấn Khe Tre</t>
  </si>
  <si>
    <t> 5</t>
  </si>
  <si>
    <t>Hạ tầng khu quy hoạch dân cư ven sông Tả Trạch, thị trấn Khe Tre (giai đoạn 1)</t>
  </si>
  <si>
    <t>2021-2030</t>
  </si>
  <si>
    <t> 6</t>
  </si>
  <si>
    <t>Khu quy hoạch dân cư tổ dân phố 1, thị trấn Khe Tre</t>
  </si>
  <si>
    <t> 7</t>
  </si>
  <si>
    <t>Xây dựng khu tái định cư và đấu giá thị trấn Khe Tre</t>
  </si>
  <si>
    <t> 8</t>
  </si>
  <si>
    <t>Thu hồi đất các hộ bị ảnh hưởng bởi tuyến La Sơn – Túy Loan và La Sơn – Nam Đông</t>
  </si>
  <si>
    <t> 9</t>
  </si>
  <si>
    <t>Đất xen ghép trên toàn thị trấn</t>
  </si>
  <si>
    <t> 10</t>
  </si>
  <si>
    <t>Chuyển đổi đất mục đích sử dụng đất vườn ao liền kề xen lẫn trong khu dân cư sang đất ở đô thị của hộ gia đình cá nhân và đất nông nghiệp</t>
  </si>
  <si>
    <t> 11</t>
  </si>
  <si>
    <t>Khách sạn 3 sao trở lên</t>
  </si>
  <si>
    <t> 12</t>
  </si>
  <si>
    <t>Dự án xây dựng khu thương mại, kết hợp dịch vụ nhà hàng và khách sạn tại thị trấn Khe Tre, huyện Nam Đông</t>
  </si>
  <si>
    <t> 13</t>
  </si>
  <si>
    <t>Đất thương mại dịch vụ trên địa bàn thị trấn</t>
  </si>
  <si>
    <t> 14</t>
  </si>
  <si>
    <t>Nâng cấp mở rộng các tuyến nhánh đường nội thị khu vực 4</t>
  </si>
  <si>
    <t> 15</t>
  </si>
  <si>
    <t>Nâng cấp, mở rộng đường cụm 1,2 khu vực 1 (từ nhà ông Thế đến nhà ông Lộc)</t>
  </si>
  <si>
    <t> 16</t>
  </si>
  <si>
    <t>Đường nội thị khu vực 4 giáp từ Đặng Hữu Khuê đến nhà ông Thừa</t>
  </si>
  <si>
    <t> 17</t>
  </si>
  <si>
    <t>Mở rộng và nâng cấp tuyến đường Nguyễn Thế Lịch</t>
  </si>
  <si>
    <t> 18</t>
  </si>
  <si>
    <t xml:space="preserve">Các tuyến đường trong khu dân cư các tổ dân phố </t>
  </si>
  <si>
    <t> 19</t>
  </si>
  <si>
    <t>Kè chống sạt lỡ sông Tả Trạch đoạn từ cầu Khe Tre đến trung tâm y tế huyện</t>
  </si>
  <si>
    <t> 20</t>
  </si>
  <si>
    <t>Kè chống sạt lở bờ sông Tả Trạch đoạn từ cầu Khe Tre đến giáp ranh xã Thượng Lộ</t>
  </si>
  <si>
    <t> 21</t>
  </si>
  <si>
    <t>Kè chống sạt lở bờ sông Tả Trạch đoạn từ Trung tâm y tế huyện đến cầu Leno</t>
  </si>
  <si>
    <t> 22</t>
  </si>
  <si>
    <t>Nâng cấp hệ thống thoát nước thị trấn Khe Tre</t>
  </si>
  <si>
    <t> 23</t>
  </si>
  <si>
    <t>Mương thoát nước các tổ dân phố</t>
  </si>
  <si>
    <t> 24</t>
  </si>
  <si>
    <t>Mở rộng trường mầm non Hoa Đỗ Quyên</t>
  </si>
  <si>
    <t> 25</t>
  </si>
  <si>
    <t>Mở rộng trường tiểu học thị trấn Khe Tre</t>
  </si>
  <si>
    <t> 26</t>
  </si>
  <si>
    <t>Mở rộng trường THCS thị trấn Khe Tre</t>
  </si>
  <si>
    <t> 27</t>
  </si>
  <si>
    <t xml:space="preserve">Tôn tạo và phát huy giá trị di tích Địa điểm chiến thắng Đồn Khe Tre </t>
  </si>
  <si>
    <t> 28</t>
  </si>
  <si>
    <t>Chợ phiên nông sản, đặc sản huyện Nam Đông</t>
  </si>
  <si>
    <t> 29</t>
  </si>
  <si>
    <t>Chợ Khe Tre</t>
  </si>
  <si>
    <t>Tổng cộng</t>
  </si>
  <si>
    <t>Khe Tre, ngày 29 tháng 3 năm 2022</t>
  </si>
  <si>
    <t>TM. ỦY BAN NHÂN DÂN</t>
  </si>
  <si>
    <t>NGƯỜI LẬP</t>
  </si>
  <si>
    <t>CHỦ TỊCH</t>
  </si>
  <si>
    <t>Phạm Thị Thúy Trinh</t>
  </si>
  <si>
    <t>Trần Đình Vĩnh Lộc</t>
  </si>
  <si>
    <t>ỦY BAN NHÂN DÂN</t>
  </si>
  <si>
    <t>DANH MỤC CÔNG TRÌNH, DỰ ÁN CÓ NHU CẦU SỬ DỤNG ĐẤT GIAI ĐOẠN 2021-2025 CỦA UBND XÃ</t>
  </si>
  <si>
    <t>Xã Hương Lộc</t>
  </si>
  <si>
    <t>Niệm phật đường Hương lộc</t>
  </si>
  <si>
    <t>Đất xen ghép thôn 1,2,3</t>
  </si>
  <si>
    <t>Hạ tầng khu quy hoạch dân cư tổ 1, thôn 1, xã Hương Lộc</t>
  </si>
  <si>
    <t>Chuyển mục đích sử dụng đất vườn, ao liền kề xen lẫn trong khu dân cư sang đất ở nông thôn của hộ gia đình cá nhân</t>
  </si>
  <si>
    <t>Đường gom dân sinh song song đường Cam Lộ Túy Loan</t>
  </si>
  <si>
    <t>Mở rộng đường sản xuất thôn 2, thôn 3; mở rộng đường thôn xóm 1, 2, 3</t>
  </si>
  <si>
    <t>Đường từ cầu khe Môn đến vùng sản xuất thôn 3</t>
  </si>
  <si>
    <t>Đường sản xuất tổ 4, thôn 2 (Giáp đương gom đến vùng sản xuất Khe Mụ Hảo)</t>
  </si>
  <si>
    <t>2022-2025</t>
  </si>
  <si>
    <t xml:space="preserve">  XÃ HƯƠNG HỮU</t>
  </si>
  <si>
    <t>DANH MỤC CÔNG TRÌNH, DỰ ÁN CÓ NHU CẦU SỬ DỤNG ĐẤT GIAI ĐOẠN 2021-2025 CỦA UBND XÃ                                       (Kèm theo Báo cáo số ……… BC/UBND ngày 29 tháng 3 năm 2022 của UBND xã Hương Hữu)</t>
  </si>
  <si>
    <t>Xã Hương Hữu</t>
  </si>
  <si>
    <t>Đất ở xen ghép trên địa bàn toàn xã</t>
  </si>
  <si>
    <t>Khu dân cư Tà rị giai đoạn II</t>
  </si>
  <si>
    <t>Khu dân cư Khe Vồn</t>
  </si>
  <si>
    <t>Khu dân cư thôn 3</t>
  </si>
  <si>
    <t>Nâng cấp, mở rộng đường liên xã từ trung tâm xã Hương Hữu đi xã Hương Xuân</t>
  </si>
  <si>
    <t>Cầu khe Dâu thôn 4, xã Hương Hữu</t>
  </si>
  <si>
    <t>Đường sản xuất thôn 5,6 xã Hương Hữu</t>
  </si>
  <si>
    <t>Đường sản xuất từ lô cao su ông Mới thôn 7 đến lô đất keo của ông Vát  thôn 2, xã Hương Hữu</t>
  </si>
  <si>
    <t>Đường sản xuất từ lô cao su ông Keo thôn 5 đến keo ông Tạo thôn 7 xã Hương Hữu</t>
  </si>
  <si>
    <t>Đường nghĩa địa thôn 2, 6, 7</t>
  </si>
  <si>
    <t>Hệ thống thủy lợi trên địa bàn xã</t>
  </si>
  <si>
    <t>Xây dựng bờ kè chống sạt lở ven khe A Rò</t>
  </si>
  <si>
    <t>Xây dựng bờ kè chống sạt lở đường đi vào khu Tà Rị</t>
  </si>
  <si>
    <t>Chuyển đổi đất nông nghiệp kém hiệu quả</t>
  </si>
  <si>
    <t xml:space="preserve">Dự án cam Nam Đông </t>
  </si>
  <si>
    <t>Khu nghĩa trang thôn 2, 3, 4</t>
  </si>
  <si>
    <t>Khu nghĩa trang thôn 5,6</t>
  </si>
  <si>
    <t>Quy hoạch khu khai thác đá ốp lát</t>
  </si>
  <si>
    <t>Khu chăn nuôi tập trung trên địa bàn xã</t>
  </si>
  <si>
    <t>Hương Hữu, ngày 29 tháng 3 năm 2022</t>
  </si>
  <si>
    <t>Huỳnh Minh Tròn</t>
  </si>
  <si>
    <t xml:space="preserve">  XÃ THƯỢNG LONG</t>
  </si>
  <si>
    <t>Xã Thượng Long</t>
  </si>
  <si>
    <t>Dự án Khu định canh định cư mới tại thôn 6</t>
  </si>
  <si>
    <t>Đường dân sinh thôn 5, xã Thượng Long</t>
  </si>
  <si>
    <t>Nâng cấp, mở rộng đường từ ngã ba trục chính trung tâm xã đến Trường Mầm non Thượng Long</t>
  </si>
  <si>
    <t>Đường đi vào khu du lịch sinh thái thôn A Xăng</t>
  </si>
  <si>
    <t>Đường liên xã thôn 3 Thượng Long - thôn 3 Thượng Quảng</t>
  </si>
  <si>
    <t xml:space="preserve">Đường sản xuất Ba Hồ </t>
  </si>
  <si>
    <t>QĐ số 1098/QĐ-UBND, 30/10/2020</t>
  </si>
  <si>
    <t>Đường sản xuất khe A Bhỉ</t>
  </si>
  <si>
    <t>Đường SX liên xã thôn 1 Thượng Long - thôn 3 Thượng Quảng</t>
  </si>
  <si>
    <t>QĐ số 1172/QĐ-UBND, 19/11/2020</t>
  </si>
  <si>
    <t>Đường sản xuất A Mur thôn 5</t>
  </si>
  <si>
    <t xml:space="preserve">Đường sản xuất khe Ta Vác </t>
  </si>
  <si>
    <t>Đường sản xuất thôn 6, 7, 8</t>
  </si>
  <si>
    <t>Xây dựng cầu thôn 1-2</t>
  </si>
  <si>
    <t>Sửa chữa nâng cấp, mở rộng đường thôn 2,  4, 1, 3, 5, 7</t>
  </si>
  <si>
    <t>Nâng cấp mở rộng đường trung tâm xã từ cầu Thượng Long - Cầu A Ka</t>
  </si>
  <si>
    <t>Đập đầu mối và kênh mương khe Biêng mỏ đá thôn 5</t>
  </si>
  <si>
    <t>Đập đầu mối và kênh mương khe Mơ Hác</t>
  </si>
  <si>
    <t>Dự án chuối đặc sản</t>
  </si>
  <si>
    <t>Dự án Dứa</t>
  </si>
  <si>
    <t xml:space="preserve">Mỏ đất san lấp </t>
  </si>
  <si>
    <t>Đường sản xuất thôn 1, 4</t>
  </si>
  <si>
    <t>QĐ số 1362/QĐ-UBND, 16/12/2020</t>
  </si>
  <si>
    <t>Kè Thôn 1, 3</t>
  </si>
  <si>
    <t>Nơi nhận:</t>
  </si>
  <si>
    <t>Thượng Long, ngày 29 tháng 3 năm 2022</t>
  </si>
  <si>
    <t>Phòng TNMT huyện Nam Đông;</t>
  </si>
  <si>
    <t>Lưu VT.</t>
  </si>
  <si>
    <t>Mẫu biểu 01: Danh mục công trình, dự án có nhu cầu sử dụng đất giai đoạn 2021 - 2025 của UBND xã Hương Xuân</t>
  </si>
  <si>
    <t>ĐYT</t>
  </si>
  <si>
    <t>ĐGT</t>
  </si>
  <si>
    <t>ONT</t>
  </si>
  <si>
    <r>
      <t>(</t>
    </r>
    <r>
      <rPr>
        <i/>
        <sz val="12"/>
        <color indexed="8"/>
        <rFont val="Times New Roman"/>
        <family val="1"/>
      </rPr>
      <t>QĐ phê duyệt dự án, chủ trương đầu tư, ghi vốn thực hiện,..)</t>
    </r>
  </si>
  <si>
    <t>Thôn Thuận Lộc</t>
  </si>
  <si>
    <t xml:space="preserve">Hạ tầng khu quy hoạch dân cư thôn 10, xã Hương Xuân </t>
  </si>
  <si>
    <t>Thôn 10</t>
  </si>
  <si>
    <t>Khu dân cư trên địa bàn xã ( thôn 8, 9, 11, Tây Linh, Phú Thuận)</t>
  </si>
  <si>
    <t>Thôn 8,9,11 Tây Linh, Phú Thuận</t>
  </si>
  <si>
    <t>Khu dân cư trên tuyến đường liên xã ( từ ngã ba cây số 0 đi Hương Sơn)</t>
  </si>
  <si>
    <t>Thôn 11</t>
  </si>
  <si>
    <t>Khu dân cư dọc theo tuyến TL14B, 14D và các trục đường liên xã, tuyến La Sơn Nam Đông</t>
  </si>
  <si>
    <t>Xã Hương Xuân</t>
  </si>
  <si>
    <t>Các điểm dân cư xen ghép trên địa bàn xã</t>
  </si>
  <si>
    <t>Đất cụm công nghiệp</t>
  </si>
  <si>
    <t>Cụm công nghiệp Hương Hòa</t>
  </si>
  <si>
    <t>Đất thương mại dịch vụ</t>
  </si>
  <si>
    <t>Khu du lịch sinh thái đồi ông Đại thôn Phú Nhuận</t>
  </si>
  <si>
    <t>Thôn Phú Nhuận</t>
  </si>
  <si>
    <t>Xây dựng cây xăng thôn 11</t>
  </si>
  <si>
    <t>2021 - 2030</t>
  </si>
  <si>
    <t>Điểm dịch vụ du lịch khu vực đập tràn Hai Nhất</t>
  </si>
  <si>
    <t>Thôn Tây Linh</t>
  </si>
  <si>
    <t>Đường dân sinh thôn 9, 10 xã Hương Xuân</t>
  </si>
  <si>
    <t>Thôn 9, 10</t>
  </si>
  <si>
    <t>Vỉa hè, hệ thống thoát nước, điện chiếusáng đoạn từ Tỉnh lộ 14B đi xã Hương Sơn</t>
  </si>
  <si>
    <t>Mở rộng và nâng cấp hệ thống đường liên xã</t>
  </si>
  <si>
    <t>Mở rộng và nâng cấp hệ thống đường ngõ xóm</t>
  </si>
  <si>
    <t>Mở rộng, nâng cấp các tuyến đường trục chính:</t>
  </si>
  <si>
    <t>;+ Đoạn từ nhà ông Tăng đến Trường tiểu học Hương Giang
+ Đoạn từ cây xăng Hương Hòa đến ngã ba Thượng Lộ, thôn 8</t>
  </si>
  <si>
    <t>Tuyến đường phục vụ sản xuất từ điểm đấu nối với tỉnh lộ 14B vào khu sản xuất thuộc xã Hương Xuân, huyện Nam Đông (Đường vào mỏ đá Hà An Phú Lộc)</t>
  </si>
  <si>
    <t>Đường sản xuất thôn 10 xã Hương Xuân</t>
  </si>
  <si>
    <t>Đường sản xuất thôn 11 xã Hương Xuân</t>
  </si>
  <si>
    <t>Đường sản xuất từ khe La vây- Thác Trời,  Khe La vây- nạng chị Rạng</t>
  </si>
  <si>
    <t>Xây dựng kè chống sạt lở bờ sông đoạn qua thôn Phú Nhuận, thôn Thuận Lộc, thôn Tây Linh và thôn Phú Thuận</t>
  </si>
  <si>
    <t>Đất chợ</t>
  </si>
  <si>
    <t>Mở rộng chợ Nam Đông</t>
  </si>
  <si>
    <t>Thôn Phú Thuận</t>
  </si>
  <si>
    <t>Đất cơ sở sản xuất phi nông nghiệp</t>
  </si>
  <si>
    <t>Khu giết mổ gia súc tập trung</t>
  </si>
  <si>
    <t>Thôn 8</t>
  </si>
  <si>
    <t xml:space="preserve">Nhà máy sản xuất chế biến đá ốp lát GaBro của công ty cổ phần đầu tư Hà An Phú Lộc </t>
  </si>
  <si>
    <t>Đất sử dụng cho hoạt động khoáng sản</t>
  </si>
  <si>
    <t>Dự án đầu tư xây dựng công trình khai thác lộ thiên đá Gabro làm ốp lát tại khu 1, xã Hương Xuân</t>
  </si>
  <si>
    <t>Đất sản xuất làm vật liệu xây dựng, làm đồ gốm</t>
  </si>
  <si>
    <t xml:space="preserve">Bến, bãi kinh doanh vật liệu xây dựng cát, sỏi </t>
  </si>
  <si>
    <t>Thôn 9, Thôn 10</t>
  </si>
  <si>
    <t>Nghĩa trang nhân dân xã Hương Xuân</t>
  </si>
  <si>
    <t>Quảng trường trước nghĩa trang liệt sỹ huyện Nam Đông</t>
  </si>
  <si>
    <t>XII</t>
  </si>
  <si>
    <t xml:space="preserve">Dự án phát triển cam Nam Đông </t>
  </si>
  <si>
    <t>XIII</t>
  </si>
  <si>
    <t>Chuyển đổi đất lúa kém hiểu quả (Cánh đồng thôn 11 và cánh đồng cây sung thôn Phú Nhuận)</t>
  </si>
  <si>
    <t xml:space="preserve">Thôn 11, Phú Nhuận </t>
  </si>
  <si>
    <t>Vùng sản xuất nông nghiệp công nghệ cao</t>
  </si>
  <si>
    <t>Thôn 8, 9, 10, 11</t>
  </si>
  <si>
    <t>XIV</t>
  </si>
  <si>
    <t>Khu chăn nuôi lợn hữu cơ</t>
  </si>
  <si>
    <t>Khu chăn nuôi tập trung</t>
  </si>
  <si>
    <t>Thôn 11, Thôn Phú Nhuận</t>
  </si>
  <si>
    <t>Stt</t>
  </si>
  <si>
    <t>(QĐ phê duyệt dự án, chủ trương đầu tư, ghi vốn thực hiện)</t>
  </si>
  <si>
    <t>CCC</t>
  </si>
  <si>
    <t>NHK</t>
  </si>
  <si>
    <t xml:space="preserve">Đất an ninh </t>
  </si>
  <si>
    <t xml:space="preserve">Đất ở tại nông thôn </t>
  </si>
  <si>
    <t>Hạ tầng khu dân cư Khe Ngọc</t>
  </si>
  <si>
    <t xml:space="preserve">Đất giao thông  </t>
  </si>
  <si>
    <t>Đường sản xuất từ A2 đến T7 xã Hương Sơn(giai đoạn 2)</t>
  </si>
  <si>
    <t>Nâng cấp mở rộng đường từ trục chính trung tâm xã đến Trường mầm non Hương Sơn</t>
  </si>
  <si>
    <t>Quy hoạch các tuyến đường sản xuất (3 tuyến)</t>
  </si>
  <si>
    <t>2021 - 2025</t>
  </si>
  <si>
    <t xml:space="preserve">Đất làm nghĩa trang, nghĩa địa, nhà tang lễ, nhà hỏa táng </t>
  </si>
  <si>
    <t>Nghĩa trang nhân dân xã Hương Sơn (tại Khe Ngọc)</t>
  </si>
  <si>
    <t xml:space="preserve">Đất nông nghiệp khác </t>
  </si>
  <si>
    <t>Khu chăn nuôi tập trung (tại T7)</t>
  </si>
  <si>
    <t xml:space="preserve">Đất trồng cây hàng năm khác </t>
  </si>
  <si>
    <t>Dự án Dứa (3vùng)</t>
  </si>
  <si>
    <t xml:space="preserve">Đất cho hoạt động khoáng sản </t>
  </si>
  <si>
    <t xml:space="preserve"> Mỏ đá Hương Sơn </t>
  </si>
  <si>
    <t>Mẫu biểu 01: Danh mục công trình, dự án có nhu cầu sử dụng đất giai đoạn 2021 - 2025 của UBND xã Hương Sơn</t>
  </si>
  <si>
    <t>Trụ sở ban Chỉ huy Quân sự xã</t>
  </si>
  <si>
    <t>Xã Thượng Nhật</t>
  </si>
  <si>
    <t>Xây dựng thao trường huấn luyện</t>
  </si>
  <si>
    <t>Đất ở khu dân cư, xen ghép trên địa bàn toàn xã</t>
  </si>
  <si>
    <t xml:space="preserve">Khu tái định cư tập trung thôn Lấp, A Tin và Ta Rin </t>
  </si>
  <si>
    <t>Vùng Gia Viên</t>
  </si>
  <si>
    <t>Đường bê tông thôn 1, 3 xã Thượng Nhật</t>
  </si>
  <si>
    <t>Đường trục thôn 3, 4 xã Thượng Nhật</t>
  </si>
  <si>
    <t>Đường trục thôn 1, 2 xã Thượng Nhật</t>
  </si>
  <si>
    <t>Đường sản xuất viền lòng hồ Tà Rinh</t>
  </si>
  <si>
    <t>Đường sản xuất Mai Rai giai đoan 2, Cha Lai giai đoạn 2, 3</t>
  </si>
  <si>
    <t>Đường sản xuất từ khe Ka Đẩu đến khe La Tây</t>
  </si>
  <si>
    <t>Đường sản xuất từ khe La Tây đến khe A Panl</t>
  </si>
  <si>
    <t>Đường sản xuất Cha Lai thôn 3, xã Thượng Nhật</t>
  </si>
  <si>
    <t>Đường sản xuất Thượng Nhật đi Hương Hòa</t>
  </si>
  <si>
    <t>Hệ thống nối mạng nhà máy nước Thượng Long ở xã Thượng Nhật</t>
  </si>
  <si>
    <t xml:space="preserve">Dự án trồng cam Nam Đông và cây có múi </t>
  </si>
  <si>
    <t>Dự án chăn nuôi tập trung</t>
  </si>
  <si>
    <t>Thủy điện Thượng Nhật (phần bổ sung đường dây điện)</t>
  </si>
  <si>
    <t>Mẫu biểu 01: Danh mục công trình, dự án có nhu cầu sử dụng đất giai đoạn 2021 - 2025 của UBND xã Thượng Nhật</t>
  </si>
  <si>
    <t>DANH MỤC CÔNG TRÌNH DỰ ÁN QUY HOẠCH SỬ DỤNG ĐÂT THỜI KỲ 2021 - 2030</t>
  </si>
  <si>
    <t>Quy hoạch tuyến phòng thủ trước đèo La Hy  </t>
  </si>
  <si>
    <t>xã Hương Phú</t>
  </si>
  <si>
    <t>Căn cứ chiến đấu</t>
  </si>
  <si>
    <t>Du lịch sinh thái lòng hồ Tả Trạch</t>
  </si>
  <si>
    <t>Điểm du lịch Thác Trượt</t>
  </si>
  <si>
    <t>Điểm du lịch Thác Phướn</t>
  </si>
  <si>
    <t>Đất sản xuất kinh doanh </t>
  </si>
  <si>
    <t>Cụm công nghiệp Hương Phú</t>
  </si>
  <si>
    <t>t</t>
  </si>
  <si>
    <t>Mở rộng đường Thanh An- Phú Mậu</t>
  </si>
  <si>
    <t>Nâng cấp mở rộng đường vào Thác Phướn</t>
  </si>
  <si>
    <t>Tuyến đường nội thị Hương Phú - thị trấn Khe Tre</t>
  </si>
  <si>
    <t>Đường trục thôn Xuân Phú, Hà An, Đa Phú, xã Hương Phú</t>
  </si>
  <si>
    <t>Đường nội Đồng Ka Tư</t>
  </si>
  <si>
    <t>Đường sản xuất Lò Than</t>
  </si>
  <si>
    <t>Đường sản xuất Đồng Xoài</t>
  </si>
  <si>
    <t>Đường sản xuất đồi 383</t>
  </si>
  <si>
    <t>Đường sản xuất đồi chò</t>
  </si>
  <si>
    <t>Đường sản xuất Khe huyện Đội</t>
  </si>
  <si>
    <t>Đường sản xuất vùng nghĩa địa Ka Tư</t>
  </si>
  <si>
    <t>Đường sản xuất khe nước ngược, xã Hương Phú</t>
  </si>
  <si>
    <t>Sửa chữa, nâng cấp an toàn đập (WB 8) Hồ Ka Tư</t>
  </si>
  <si>
    <t xml:space="preserve">Mương thoát nước từ nhà ông Cấn đến suối Le No </t>
  </si>
  <si>
    <t>Nâng cấp kênh mương Phú Mậu</t>
  </si>
  <si>
    <t>Bưu điện trong khu trung tâm</t>
  </si>
  <si>
    <t>Xây dựng trường mầm non Ka Tư</t>
  </si>
  <si>
    <t>Khu dân cư thôn Phú Nam</t>
  </si>
  <si>
    <t>Khu dân cư tthôn Thanh An</t>
  </si>
  <si>
    <t>Khu dân cư thôn Đa Phú</t>
  </si>
  <si>
    <t>Đất xen ghép trên địa bàn toàn xã</t>
  </si>
  <si>
    <t>Bãi rác xã Hương Phú ( chất thải sinh hoạt)</t>
  </si>
  <si>
    <t>Bãi rác xã Hương Phú (chất thải rắn xây dựng)</t>
  </si>
  <si>
    <t>Đất quốc phòng</t>
  </si>
  <si>
    <t>Xã Thượng Quảng</t>
  </si>
  <si>
    <t>Hang Aro</t>
  </si>
  <si>
    <t>Khu hậu cứ</t>
  </si>
  <si>
    <t>Khu dân cư xen ghép các thôn</t>
  </si>
  <si>
    <t>Khu dân cư tập trung</t>
  </si>
  <si>
    <t>Nâng cấp đường bê tông thôn 1</t>
  </si>
  <si>
    <t>Nâng cấp đường bê tông từ nhà họp thôn 5 đến nhà ông Vũ</t>
  </si>
  <si>
    <t>Đường phát triển sản xuất thôn 5 từ nhà ông Trung đến khe Thanh niên</t>
  </si>
  <si>
    <t>Đường sản xuất thôn 6 từ nhà ông Dần đến rẩy bà Thía</t>
  </si>
  <si>
    <t>Đường sản xuất thôn 3 từ nhà ông Ben đến khe Ma Lăm, xã Thượng Quảng</t>
  </si>
  <si>
    <t>xã Thượng Quảng</t>
  </si>
  <si>
    <t>Làm mới đập khe Bon thôn 2, khe Xăm thôn 4</t>
  </si>
  <si>
    <t>Nâng cấp đập thủy lợi Gia Hồ thôn 2</t>
  </si>
  <si>
    <t>Xây dựng hệ thống kênh mương từ ruộng ông Diện đến ruộng ông Vinh thôn 1</t>
  </si>
  <si>
    <t>Xây dựng hệ thống kênh mương từ nhà ông Vía đến ruộng ông Bòn thôn 3</t>
  </si>
  <si>
    <t>Nâng cấp, sửa chữa hệ thống kênh mương thôn 1,2,3,4,5,6,7</t>
  </si>
  <si>
    <t>Kè chống sạt lở khe Bó</t>
  </si>
  <si>
    <t>Kè chống sạt lở khe Arăng</t>
  </si>
  <si>
    <t>Kè chống sạt lở khe Thanh Niên</t>
  </si>
  <si>
    <t>Kè sạt lở khe Sria thôn 2 từ nhà ông Tình đến nhà ông Thăng</t>
  </si>
  <si>
    <t>Nghĩa trang nhân dân xã Thượng Quảng</t>
  </si>
  <si>
    <t>Khu du lịch cộng đồng làng văn hóa Cơ Tu</t>
  </si>
  <si>
    <t>Khu du lịch sinh thái Khu Hang Dơi</t>
  </si>
  <si>
    <t>Khu chăn nuôi tập trung tại các thôn</t>
  </si>
  <si>
    <t>……</t>
  </si>
  <si>
    <t>(QĐ phê duyệt dự án, chủ trương đầu tư, ghi vốn thực hiện,..)</t>
  </si>
  <si>
    <t>Đường Khe Tre - Phú Mậu</t>
  </si>
  <si>
    <t>Xã Hương Phú,
Thị trấn Khe Tre</t>
  </si>
  <si>
    <t xml:space="preserve">Quyết định số 1698/QĐ-UBND ngày 06/10/2020 của UBND tỉnh về việc phê duyệt báo cáo kinh tế kỹ thuật đầu tư xây dựng công trình Đường Khe Tre - Phú Mậu thuộc kế hoạch năm thứ 3 Hợp phần khôi phục cải tạo đường địa phương ( Dự án LRAMP) </t>
  </si>
  <si>
    <t>kh2021</t>
  </si>
  <si>
    <t>Dự án vận hành hồ chứa nước trong tình huống khẩn cấp và quản lý lũ hiệu quả bằng hệ thống thông tin quản lý thiên tai toàn diện (Trạm khí tượng thuỷ văn)</t>
  </si>
  <si>
    <t>Thị trấn Khe Tre, Xã Hương Lộc</t>
  </si>
  <si>
    <t>Công văn số 6303/UBND-ĐN ngày 14/10/2016 về chủ trương cam kết bố trí đất sử dụng cho dự án QDA không hoàn lại gửi cơ quan hợp tác quốc tế Nhật Bản JICA;
Quyết định số 2160/QĐ-BNN-HTQT ngày 30 tháng 5 năm 2017 của Bộ Nông nghiệp và Phát triển nông thôn về phê duyệt dự án " Vận hành hồ chứa nước trong tình huống khẩn cấp và quản lý lũ hiệu quả bằng hệ thống thông tin quản lý thiên tai toàn diện"</t>
  </si>
  <si>
    <t>Tiểu dự án giảm cường độ phát thải trong cung cấp năng lượng tỉnh Thừa Thiên Huế (kfw2)</t>
  </si>
  <si>
    <t>Các xã, thị trấn</t>
  </si>
  <si>
    <t>Quyết định số 382/QĐ-EVN CPC ngày 21/1/2014 của Tổng công ty điện lực miền Trung v/v phê duyệt dự án đầu tư xây dựng công trình. Quyết định số 1872/QĐ-TTg ngày 15/10/2013 của Thủ tướng chính phủ v/v ký hiệp định vốn vay ưu đãi giữa Chính phủ Việt Nam và Ngân hàng tái thiết Đức  (KfW) cho dự án "Giảm cường độ phát thải trong cung cấp năng lượng điện)</t>
  </si>
  <si>
    <t>Dự án nâng cao khả năng truyền tải đường dây 35Kv La Sơn - Nam Đông</t>
  </si>
  <si>
    <t>TT. Khe Tre, xã Hương Phú</t>
  </si>
  <si>
    <t>Công văn số 1904/UBND-CT ngày 03/04/2019 của UBND tỉnh về việc thỏa thuận vị trí tuyến cột, đường dây 35Kv La Sơn - Nam Đông</t>
  </si>
  <si>
    <t>Dự án Bảo tồn làng truyền thống dân tộc Cơ Tu, huyện Nam Đông thuộc danh mục dự án Bảo tồn và phát huy giá trị di sản văn hóa của Chương trình mục tiêu phát triển Văn hóa</t>
  </si>
  <si>
    <t>Xã Thượng Lộ, Thượng Long</t>
  </si>
  <si>
    <t>Quyết định số 3102/QĐ-UBND ngày 03/12/2019 của UBND tỉnh Thừa Thiên Huế về việc phê duyệt chủ trương dự án bảo tồn làng truyền thống dân tộc Cơ Tu, huyện Nam Đông, tỉnh Thừa Thiên Huế</t>
  </si>
  <si>
    <t>Nhà máy nước Thượng Long</t>
  </si>
  <si>
    <t>Xã Thượng Quảng;
Xã Thượng Long</t>
  </si>
  <si>
    <t>- Quyết định số 355/QĐ-UBND ngày 04/02/2020 của UBND tỉnh về việc phê duyệt điều chỉnh dự án Nhà máy nước Thượng Long công suất 2.000m3/ngđ và mạng lưới cấp nước sạch D50-D225 các xã Thượng Long, Thượng Quảng và Hương Giang, huyện Nam Đông.</t>
  </si>
  <si>
    <t>Bến, bãi kinh doanh vật liệu xây dựng cát, sỏi trên địa bàn huyện Nam Đông (Thị trấn Khe Tre: 0,62 ha;Xã Hương Giang: 0,50 ha;Xã Hương Lộc: 0,50 ha)</t>
  </si>
  <si>
    <t>Thị trấn Khe Tre, Xã Hương Xuân, Xã Hương Lộc</t>
  </si>
  <si>
    <t>Quyết định số 07/QĐ-UBND ngày 03/01/2019 của UBND tỉnh Thừa Thiên Huế về việc ban hành quản  lý, sử dụng các bến bãi tập kết vật liệu xây dựng cát, sỏi trên địa bản tỉnh Thừa Thiên Huế</t>
  </si>
  <si>
    <t>Chỉnh trang vỉa hè, cây xanh trung tâm huyện Nam Đông</t>
  </si>
  <si>
    <t>Xã Hương Xuân; xã Hương Phú; thị trấn Khe Tre</t>
  </si>
  <si>
    <t>Quyết định số 63/QĐ-UBND ngày 11/01/2021 của UBND tỉnh Thừa Thiên Huế về việc phê duyệt chủ trương đầu tư dự án Chỉnh trang vỉa hè, cây xanh trung tâm huyện Nam Đông;
Thông báo số 405/TB-SKHĐT ngày 08/02/2021 của Sở Kế hoạch và Đầu tư về việc giao kế hoạch đầu tư vốn ngân sách nhà nước năm 2021 (các dự án chuẩn bị đầu tư), nguồn vốn: ngân sách tỉnh quản lý;</t>
  </si>
  <si>
    <t>Vỉa hè tuyến đường Khu vực 4 thị trấn Khe Tre đi Hương Lộc</t>
  </si>
  <si>
    <t>Thị trấn Khe Tre, xã Hương Lộc</t>
  </si>
  <si>
    <t>Xã Hương Xuân, Hương Phú, Thị trấn Khe Tre</t>
  </si>
  <si>
    <t>Đường nối A Kỳ nối Thượng Long Thượng Quảng</t>
  </si>
  <si>
    <t>Xã Thượng Long, Thượng Quảng</t>
  </si>
  <si>
    <t>Mở rộng tuyến đường 74</t>
  </si>
  <si>
    <t>Xã Hương Sơn, Hương Xuân</t>
  </si>
  <si>
    <t>Mở rộng đường từ cầu Hương Sơn lên tới tỉnh lộ 14B xã Hương Xuân</t>
  </si>
  <si>
    <t xml:space="preserve">Điểm dừng nghĩ đường cao tốc </t>
  </si>
  <si>
    <t>Huyện Nam Đông</t>
  </si>
  <si>
    <t>Dự án hồ Tả Trạch (đền bù bổ sung)</t>
  </si>
  <si>
    <t>Xã Hương Xuân, xã Hương Phú, Thị trấn Khe Tre, xã Hương Sơn</t>
  </si>
  <si>
    <t>Dự án đầu tư xây dựng công trình khai thác lộ thiên đá Gabro làm ốp lát tại khu 2</t>
  </si>
  <si>
    <t>Xã Hương Xuân, xã Hương Hữu</t>
  </si>
  <si>
    <t>Quy hoạch tượng đài, tranh hoành tráng, tượng, biểu tượng kiến trúc và vườn tượng. Biểu tượng kiến trúc nghệ thuật lịch sử, văn hóa</t>
  </si>
  <si>
    <t>Trạm thu phát sóng di động</t>
  </si>
  <si>
    <t>LIÊN XÃ</t>
  </si>
  <si>
    <t>DANH MỤC CÔNG TRÌNH, DỰ ÁN CÓ NHU CẦU SỬ DỤNG ĐẤT GIAI ĐOẠN 2021-2025 CỦA UBND XÃ HƯƠNG PHÚ</t>
  </si>
  <si>
    <t>DANH MỤC CÔNG TRÌNH, DỰ ÁN CÓ NHU CẦU SỬ DỤNG ĐẤT GIAI ĐOẠN 2021-2025 CỦA UBND HUYỆN NAM ĐÔNG</t>
  </si>
  <si>
    <t>Xã Hương Sơn</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</si>
  <si>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</si>
  <si>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</si>
  <si>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</si>
  <si>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</si>
  <si>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</si>
  <si>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</si>
  <si>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</si>
  <si>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</si>
  <si>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</si>
  <si>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</si>
  <si>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</si>
  <si>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</si>
  <si>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</si>
  <si>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</si>
  <si>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</si>
  <si>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</si>
  <si>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</si>
  <si>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</si>
  <si>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</si>
  <si>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</si>
  <si>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</si>
  <si>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</si>
  <si>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</si>
  <si>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</si>
  <si>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</si>
  <si>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</si>
  <si>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</si>
  <si>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</si>
  <si>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</si>
  <si>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</si>
  <si>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</si>
  <si>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</si>
  <si>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</si>
  <si>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</si>
  <si>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</si>
  <si>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</si>
  <si>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</si>
  <si>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</si>
  <si>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</si>
  <si>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</si>
  <si>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</si>
  <si>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</si>
  <si>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</si>
  <si>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</si>
  <si>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</si>
  <si>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</si>
  <si>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 76</t>
  </si>
  <si>
    <t> 77</t>
  </si>
  <si>
    <t> 78</t>
  </si>
  <si>
    <t> 79</t>
  </si>
  <si>
    <t> 80</t>
  </si>
  <si>
    <t> 81</t>
  </si>
  <si>
    <t> 82</t>
  </si>
  <si>
    <t> 83</t>
  </si>
  <si>
    <t> 84</t>
  </si>
  <si>
    <t> 85</t>
  </si>
  <si>
    <t> 86</t>
  </si>
  <si>
    <t> 87</t>
  </si>
  <si>
    <t> 88</t>
  </si>
  <si>
    <t> 89</t>
  </si>
  <si>
    <t> 90</t>
  </si>
  <si>
    <t> 91</t>
  </si>
  <si>
    <t> 92</t>
  </si>
  <si>
    <t> 93</t>
  </si>
  <si>
    <t> 94</t>
  </si>
  <si>
    <t> 95</t>
  </si>
  <si>
    <t> 96</t>
  </si>
  <si>
    <t> 97</t>
  </si>
  <si>
    <t> 98</t>
  </si>
  <si>
    <t> 99</t>
  </si>
  <si>
    <t> 100</t>
  </si>
  <si>
    <t> 101</t>
  </si>
  <si>
    <t> 102</t>
  </si>
  <si>
    <t> 103</t>
  </si>
  <si>
    <t> 104</t>
  </si>
  <si>
    <t> 105</t>
  </si>
  <si>
    <t> 106</t>
  </si>
  <si>
    <t> 107</t>
  </si>
  <si>
    <t> 108</t>
  </si>
  <si>
    <t> 109</t>
  </si>
  <si>
    <t> 110</t>
  </si>
  <si>
    <t> 111</t>
  </si>
  <si>
    <t> 112</t>
  </si>
  <si>
    <t> 113</t>
  </si>
  <si>
    <t> 114</t>
  </si>
  <si>
    <t> 115</t>
  </si>
  <si>
    <t> 116</t>
  </si>
  <si>
    <t> 117</t>
  </si>
  <si>
    <t> 118</t>
  </si>
  <si>
    <t> 119</t>
  </si>
  <si>
    <t> 120</t>
  </si>
  <si>
    <t> 121</t>
  </si>
  <si>
    <t> 122</t>
  </si>
  <si>
    <t> 123</t>
  </si>
  <si>
    <t> 124</t>
  </si>
  <si>
    <t> 125</t>
  </si>
  <si>
    <t> 126</t>
  </si>
  <si>
    <t> 127</t>
  </si>
  <si>
    <t> 128</t>
  </si>
  <si>
    <t xml:space="preserve">   ỦY BAN NHÂN DÂN</t>
  </si>
  <si>
    <t xml:space="preserve">  XÃ THƯỢNG QUẢNG</t>
  </si>
  <si>
    <t>Nâng cấp mở rộng tuyến đường liên thôn 3-4</t>
  </si>
  <si>
    <t>Đường sản xuất thôn 3(từ nhà ông vía)</t>
  </si>
  <si>
    <t>Đường sản xuất từ keo ông nghênh đến keo ông Diệm thôn 7</t>
  </si>
  <si>
    <t>Kè sạt lở khe Sria thôn 2 từ nhà ông Tình 
đến nhà ông Thăng thôn 2</t>
  </si>
  <si>
    <t>Nâng cấp, làm mới công ngầm thôn 3,6</t>
  </si>
  <si>
    <t>Xây dựng mới nhà sinh hoạt cộng đồng thôn 5,6,7</t>
  </si>
  <si>
    <t>Dự án Cam Nam Đông</t>
  </si>
  <si>
    <t>Trồng cây dược liệu dưới tán rừng</t>
  </si>
  <si>
    <t>Đất san lấp</t>
  </si>
  <si>
    <t>Thượng Quảng, ngày 29 tháng 3 năm 2022</t>
  </si>
  <si>
    <t>Đinh Hồng Lam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</si>
</sst>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00">
    <font>
      <sz val="11"/>
      <color theme="1"/>
      <name val="Calibri"/>
      <family val="2"/>
    </font>
    <font>
      <sz val="11"/>
      <color indexed="8"/>
      <name val="Arial"/>
      <family val="2"/>
    </font>
    <font>
      <i/>
      <sz val="12"/>
      <color indexed="8"/>
      <name val="Times New Roman"/>
      <family val="1"/>
    </font>
    <font>
      <sz val="12"/>
      <name val="Times New Roman"/>
      <family val="1"/>
    </font>
    <font>
      <b/>
      <sz val="12"/>
      <name val="Times New Roman"/>
      <family val="1"/>
    </font>
    <font>
      <sz val="11"/>
      <name val="Times New Roman"/>
      <family val="1"/>
    </font>
    <font>
      <sz val="10"/>
      <name val="Times New Roman"/>
      <family val="1"/>
    </font>
    <font>
      <b/>
      <sz val="11"/>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2"/>
      <color indexed="8"/>
      <name val="Calibri"/>
      <family val="2"/>
    </font>
    <font>
      <b/>
      <sz val="14"/>
      <color indexed="8"/>
      <name val="Times New Roman"/>
      <family val="1"/>
    </font>
    <font>
      <b/>
      <sz val="10"/>
      <color indexed="8"/>
      <name val="Cambria"/>
      <family val="1"/>
    </font>
    <font>
      <b/>
      <sz val="12"/>
      <color indexed="8"/>
      <name val="Cambria"/>
      <family val="1"/>
    </font>
    <font>
      <sz val="10"/>
      <color indexed="8"/>
      <name val="Cambria"/>
      <family val="1"/>
    </font>
    <font>
      <sz val="10"/>
      <color indexed="8"/>
      <name val="Calibri"/>
      <family val="2"/>
    </font>
    <font>
      <b/>
      <sz val="10"/>
      <color indexed="8"/>
      <name val="Times New Roman"/>
      <family val="1"/>
    </font>
    <font>
      <b/>
      <sz val="10"/>
      <color indexed="8"/>
      <name val="Calibri"/>
      <family val="2"/>
    </font>
    <font>
      <sz val="10"/>
      <color indexed="8"/>
      <name val="Times New Roman"/>
      <family val="1"/>
    </font>
    <font>
      <sz val="12"/>
      <color indexed="8"/>
      <name val="Cambria"/>
      <family val="1"/>
    </font>
    <font>
      <b/>
      <sz val="14"/>
      <color indexed="8"/>
      <name val="Cambria"/>
      <family val="1"/>
    </font>
    <font>
      <sz val="11"/>
      <color indexed="8"/>
      <name val="Cambria"/>
      <family val="1"/>
    </font>
    <font>
      <sz val="14"/>
      <color indexed="8"/>
      <name val="Calibri"/>
      <family val="2"/>
    </font>
    <font>
      <sz val="14"/>
      <color indexed="8"/>
      <name val="Cambria"/>
      <family val="1"/>
    </font>
    <font>
      <sz val="11"/>
      <color indexed="8"/>
      <name val="Times New Roman"/>
      <family val="1"/>
    </font>
    <font>
      <b/>
      <sz val="11"/>
      <color indexed="8"/>
      <name val="Times New Roman"/>
      <family val="1"/>
    </font>
    <font>
      <b/>
      <sz val="11"/>
      <color indexed="8"/>
      <name val="Cambria"/>
      <family val="1"/>
    </font>
    <font>
      <sz val="14"/>
      <color indexed="8"/>
      <name val="Times New Roman"/>
      <family val="1"/>
    </font>
    <font>
      <i/>
      <sz val="11"/>
      <color indexed="8"/>
      <name val="Times New Roman"/>
      <family val="1"/>
    </font>
    <font>
      <sz val="12"/>
      <color indexed="10"/>
      <name val="Times New Roman"/>
      <family val="1"/>
    </font>
    <font>
      <i/>
      <sz val="14"/>
      <color indexed="8"/>
      <name val="Cambria"/>
      <family val="1"/>
    </font>
    <font>
      <sz val="16"/>
      <color indexed="8"/>
      <name val="Times New Roman"/>
      <family val="1"/>
    </font>
    <font>
      <i/>
      <sz val="12"/>
      <color indexed="8"/>
      <name val="Cambria"/>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sz val="12"/>
      <color theme="1"/>
      <name val="Calibri"/>
      <family val="2"/>
    </font>
    <font>
      <b/>
      <sz val="14"/>
      <color theme="1"/>
      <name val="Times New Roman"/>
      <family val="1"/>
    </font>
    <font>
      <b/>
      <sz val="10"/>
      <color theme="1"/>
      <name val="Cambria"/>
      <family val="1"/>
    </font>
    <font>
      <b/>
      <sz val="12"/>
      <color theme="1"/>
      <name val="Cambria"/>
      <family val="1"/>
    </font>
    <font>
      <sz val="10"/>
      <color theme="1"/>
      <name val="Cambria"/>
      <family val="1"/>
    </font>
    <font>
      <sz val="10"/>
      <color theme="1"/>
      <name val="Calibri"/>
      <family val="2"/>
    </font>
    <font>
      <b/>
      <sz val="10"/>
      <color theme="1"/>
      <name val="Times New Roman"/>
      <family val="1"/>
    </font>
    <font>
      <b/>
      <sz val="10"/>
      <color theme="1"/>
      <name val="Calibri"/>
      <family val="2"/>
    </font>
    <font>
      <sz val="10"/>
      <color theme="1"/>
      <name val="Times New Roman"/>
      <family val="1"/>
    </font>
    <font>
      <sz val="10"/>
      <color rgb="FF000000"/>
      <name val="Times New Roman"/>
      <family val="1"/>
    </font>
    <font>
      <sz val="12"/>
      <color theme="1"/>
      <name val="Cambria"/>
      <family val="1"/>
    </font>
    <font>
      <b/>
      <sz val="14"/>
      <color theme="1"/>
      <name val="Cambria"/>
      <family val="1"/>
    </font>
    <font>
      <sz val="11"/>
      <color theme="1"/>
      <name val="Cambria"/>
      <family val="1"/>
    </font>
    <font>
      <sz val="14"/>
      <color theme="1"/>
      <name val="Calibri"/>
      <family val="2"/>
    </font>
    <font>
      <sz val="14"/>
      <color theme="1"/>
      <name val="Cambria"/>
      <family val="1"/>
    </font>
    <font>
      <sz val="11"/>
      <color theme="1"/>
      <name val="Times New Roman"/>
      <family val="1"/>
    </font>
    <font>
      <b/>
      <sz val="11"/>
      <color theme="1"/>
      <name val="Times New Roman"/>
      <family val="1"/>
    </font>
    <font>
      <b/>
      <sz val="11"/>
      <color theme="1"/>
      <name val="Cambria"/>
      <family val="1"/>
    </font>
    <font>
      <sz val="14"/>
      <color theme="1"/>
      <name val="Times New Roman"/>
      <family val="1"/>
    </font>
    <font>
      <b/>
      <sz val="11"/>
      <color rgb="FF000000"/>
      <name val="Times New Roman"/>
      <family val="1"/>
    </font>
    <font>
      <i/>
      <sz val="11"/>
      <color rgb="FF000000"/>
      <name val="Times New Roman"/>
      <family val="1"/>
    </font>
    <font>
      <sz val="11"/>
      <color rgb="FF000000"/>
      <name val="Times New Roman"/>
      <family val="1"/>
    </font>
    <font>
      <sz val="12"/>
      <color rgb="FFFF0000"/>
      <name val="Times New Roman"/>
      <family val="1"/>
    </font>
    <font>
      <i/>
      <sz val="14"/>
      <color theme="1"/>
      <name val="Cambria"/>
      <family val="1"/>
    </font>
    <font>
      <sz val="16"/>
      <color theme="1"/>
      <name val="Times New Roman"/>
      <family val="1"/>
    </font>
    <font>
      <i/>
      <sz val="12"/>
      <color theme="1"/>
      <name val="Cambria"/>
      <family val="1"/>
    </font>
    <font>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border>
    <border>
      <left style="thin"/>
      <right style="thin"/>
      <top/>
      <bottom style="thin"/>
    </border>
    <border>
      <left style="thin"/>
      <right style="thin"/>
      <top style="double"/>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double"/>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8"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42">
    <xf numFmtId="0" fontId="0" fillId="0" borderId="0" xfId="0" applyFont="1" applyAlignment="1">
      <alignment/>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0" fontId="0" fillId="0" borderId="10" xfId="0" applyBorder="1" applyAlignment="1">
      <alignment/>
    </xf>
    <xf numFmtId="2" fontId="0" fillId="0" borderId="10" xfId="0" applyNumberFormat="1" applyBorder="1" applyAlignment="1">
      <alignment/>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43" fontId="4" fillId="0" borderId="10" xfId="0" applyNumberFormat="1"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1" fillId="0" borderId="10" xfId="0"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5" fillId="33" borderId="11" xfId="0" applyFont="1" applyFill="1" applyBorder="1" applyAlignment="1">
      <alignment horizontal="justify" vertical="center" wrapText="1"/>
    </xf>
    <xf numFmtId="2" fontId="70" fillId="0" borderId="10" xfId="0" applyNumberFormat="1" applyFont="1" applyBorder="1" applyAlignment="1">
      <alignment vertical="center" wrapText="1"/>
    </xf>
    <xf numFmtId="0" fontId="3" fillId="33"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3" fillId="0" borderId="10" xfId="0" applyFont="1" applyFill="1" applyBorder="1" applyAlignment="1">
      <alignment/>
    </xf>
    <xf numFmtId="0" fontId="0" fillId="0" borderId="0" xfId="0" applyAlignment="1">
      <alignment/>
    </xf>
    <xf numFmtId="2" fontId="71" fillId="0" borderId="10" xfId="0" applyNumberFormat="1" applyFont="1" applyFill="1" applyBorder="1" applyAlignment="1">
      <alignment horizontal="center" vertical="center" wrapText="1"/>
    </xf>
    <xf numFmtId="0" fontId="74" fillId="0" borderId="10" xfId="0" applyFont="1" applyBorder="1" applyAlignment="1">
      <alignment/>
    </xf>
    <xf numFmtId="2" fontId="67" fillId="0" borderId="10" xfId="0" applyNumberFormat="1" applyFont="1" applyBorder="1" applyAlignment="1">
      <alignment/>
    </xf>
    <xf numFmtId="0" fontId="67" fillId="0" borderId="10" xfId="0" applyFont="1" applyBorder="1" applyAlignment="1">
      <alignment/>
    </xf>
    <xf numFmtId="0" fontId="70" fillId="33" borderId="10" xfId="0" applyFont="1" applyFill="1" applyBorder="1" applyAlignment="1">
      <alignment horizontal="center" vertical="center" wrapText="1"/>
    </xf>
    <xf numFmtId="2" fontId="72" fillId="33" borderId="10" xfId="0" applyNumberFormat="1" applyFont="1" applyFill="1" applyBorder="1" applyAlignment="1">
      <alignment horizontal="center" vertical="center" wrapText="1"/>
    </xf>
    <xf numFmtId="2" fontId="71"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0" xfId="56" applyNumberFormat="1" applyFont="1" applyFill="1" applyBorder="1" applyAlignment="1">
      <alignment horizontal="center" vertical="center" wrapText="1"/>
      <protection/>
    </xf>
    <xf numFmtId="2" fontId="67" fillId="33" borderId="10" xfId="0" applyNumberFormat="1" applyFont="1" applyFill="1" applyBorder="1" applyAlignment="1">
      <alignment/>
    </xf>
    <xf numFmtId="0" fontId="0" fillId="33" borderId="0" xfId="0" applyFill="1" applyAlignment="1">
      <alignment/>
    </xf>
    <xf numFmtId="0" fontId="69" fillId="0" borderId="10" xfId="0" applyFont="1" applyBorder="1" applyAlignment="1">
      <alignment horizontal="center" vertical="center" wrapText="1"/>
    </xf>
    <xf numFmtId="0" fontId="75" fillId="0" borderId="0" xfId="0" applyFont="1" applyAlignment="1">
      <alignment/>
    </xf>
    <xf numFmtId="0" fontId="76" fillId="0" borderId="0" xfId="0" applyFont="1" applyAlignment="1">
      <alignment/>
    </xf>
    <xf numFmtId="2" fontId="76" fillId="0" borderId="0" xfId="0" applyNumberFormat="1" applyFont="1" applyAlignment="1">
      <alignment horizontal="center"/>
    </xf>
    <xf numFmtId="0" fontId="76" fillId="0" borderId="0" xfId="0" applyFont="1" applyAlignment="1">
      <alignment horizontal="center"/>
    </xf>
    <xf numFmtId="2" fontId="75" fillId="0" borderId="0" xfId="0" applyNumberFormat="1" applyFont="1" applyAlignment="1">
      <alignment horizontal="center"/>
    </xf>
    <xf numFmtId="0" fontId="77" fillId="0" borderId="0" xfId="0" applyFont="1" applyAlignment="1">
      <alignment/>
    </xf>
    <xf numFmtId="2" fontId="77" fillId="0" borderId="0" xfId="0" applyNumberFormat="1" applyFont="1" applyAlignment="1">
      <alignment horizontal="center"/>
    </xf>
    <xf numFmtId="0" fontId="78" fillId="0" borderId="0" xfId="0" applyFont="1" applyAlignment="1">
      <alignment/>
    </xf>
    <xf numFmtId="2" fontId="79" fillId="34" borderId="12" xfId="0" applyNumberFormat="1" applyFont="1" applyFill="1" applyBorder="1" applyAlignment="1">
      <alignment horizontal="center" vertical="center" wrapText="1"/>
    </xf>
    <xf numFmtId="2" fontId="79" fillId="34" borderId="10" xfId="0" applyNumberFormat="1" applyFont="1" applyFill="1" applyBorder="1" applyAlignment="1">
      <alignment horizontal="center" vertical="center" wrapText="1"/>
    </xf>
    <xf numFmtId="0" fontId="80" fillId="0" borderId="10" xfId="0" applyFont="1" applyBorder="1" applyAlignment="1">
      <alignment vertical="center"/>
    </xf>
    <xf numFmtId="0" fontId="79" fillId="34" borderId="10" xfId="0" applyFont="1" applyFill="1" applyBorder="1" applyAlignment="1">
      <alignment horizontal="center" vertical="center"/>
    </xf>
    <xf numFmtId="0" fontId="81" fillId="0" borderId="10" xfId="0" applyFont="1" applyFill="1" applyBorder="1" applyAlignment="1">
      <alignment horizontal="justify" vertical="center" wrapText="1"/>
    </xf>
    <xf numFmtId="0" fontId="81" fillId="34" borderId="10" xfId="0" applyFont="1" applyFill="1" applyBorder="1" applyAlignment="1">
      <alignment horizontal="center" vertical="center"/>
    </xf>
    <xf numFmtId="2" fontId="81" fillId="0" borderId="10" xfId="0" applyNumberFormat="1" applyFont="1" applyFill="1" applyBorder="1" applyAlignment="1">
      <alignment horizontal="center" vertical="center" wrapText="1"/>
    </xf>
    <xf numFmtId="0" fontId="81" fillId="34" borderId="10" xfId="0" applyFont="1" applyFill="1" applyBorder="1" applyAlignment="1">
      <alignment horizontal="right" vertical="center"/>
    </xf>
    <xf numFmtId="172" fontId="81" fillId="34" borderId="10" xfId="0" applyNumberFormat="1" applyFont="1" applyFill="1" applyBorder="1" applyAlignment="1">
      <alignment horizontal="center" vertical="center"/>
    </xf>
    <xf numFmtId="2" fontId="81" fillId="34" borderId="10" xfId="0" applyNumberFormat="1" applyFont="1" applyFill="1" applyBorder="1" applyAlignment="1">
      <alignment horizontal="center" vertical="center"/>
    </xf>
    <xf numFmtId="0" fontId="77" fillId="0" borderId="10" xfId="0" applyFont="1" applyBorder="1" applyAlignment="1">
      <alignment vertical="center"/>
    </xf>
    <xf numFmtId="0" fontId="81" fillId="34" borderId="10" xfId="0" applyFont="1" applyFill="1" applyBorder="1" applyAlignment="1">
      <alignment horizontal="justify" vertical="center"/>
    </xf>
    <xf numFmtId="0" fontId="81" fillId="0" borderId="10" xfId="0" applyFont="1" applyFill="1" applyBorder="1" applyAlignment="1">
      <alignment vertical="center" wrapText="1"/>
    </xf>
    <xf numFmtId="0" fontId="77" fillId="0" borderId="10" xfId="0" applyFont="1" applyBorder="1" applyAlignment="1">
      <alignment/>
    </xf>
    <xf numFmtId="0" fontId="79" fillId="0" borderId="10" xfId="0" applyFont="1" applyFill="1" applyBorder="1" applyAlignment="1">
      <alignment horizontal="center" vertical="center"/>
    </xf>
    <xf numFmtId="0" fontId="81" fillId="0" borderId="10" xfId="0" applyFont="1" applyFill="1" applyBorder="1" applyAlignment="1">
      <alignment horizontal="right" vertical="center"/>
    </xf>
    <xf numFmtId="2" fontId="81" fillId="0" borderId="10" xfId="0" applyNumberFormat="1" applyFont="1" applyFill="1" applyBorder="1" applyAlignment="1">
      <alignment horizontal="center" vertical="center"/>
    </xf>
    <xf numFmtId="0" fontId="77" fillId="0" borderId="10" xfId="0" applyFont="1" applyFill="1" applyBorder="1" applyAlignment="1">
      <alignment/>
    </xf>
    <xf numFmtId="0" fontId="81" fillId="0" borderId="10" xfId="0" applyFont="1" applyFill="1" applyBorder="1" applyAlignment="1">
      <alignment horizontal="center" vertical="center"/>
    </xf>
    <xf numFmtId="0" fontId="81" fillId="0" borderId="10" xfId="0" applyFont="1" applyFill="1" applyBorder="1" applyAlignment="1">
      <alignment horizontal="justify" vertical="center"/>
    </xf>
    <xf numFmtId="0" fontId="78" fillId="0" borderId="0" xfId="0" applyFont="1" applyFill="1" applyAlignment="1">
      <alignment/>
    </xf>
    <xf numFmtId="2" fontId="81" fillId="0" borderId="10" xfId="0" applyNumberFormat="1" applyFont="1" applyFill="1" applyBorder="1" applyAlignment="1">
      <alignment horizontal="right" vertical="center"/>
    </xf>
    <xf numFmtId="0" fontId="81" fillId="0" borderId="10" xfId="0" applyFont="1" applyFill="1" applyBorder="1" applyAlignment="1">
      <alignment vertical="center"/>
    </xf>
    <xf numFmtId="0" fontId="82" fillId="0" borderId="10" xfId="0" applyFont="1" applyFill="1" applyBorder="1" applyAlignment="1">
      <alignment horizontal="justify" vertical="center" wrapText="1"/>
    </xf>
    <xf numFmtId="0" fontId="81" fillId="0" borderId="10" xfId="0" applyFont="1" applyFill="1" applyBorder="1" applyAlignment="1">
      <alignment horizontal="left" vertical="center" wrapText="1"/>
    </xf>
    <xf numFmtId="0" fontId="6" fillId="0" borderId="10" xfId="0" applyFont="1" applyFill="1" applyBorder="1" applyAlignment="1">
      <alignment vertical="center" wrapText="1"/>
    </xf>
    <xf numFmtId="2" fontId="6" fillId="0" borderId="10" xfId="0" applyNumberFormat="1" applyFont="1" applyFill="1" applyBorder="1" applyAlignment="1">
      <alignment horizontal="center" vertical="center" wrapText="1"/>
    </xf>
    <xf numFmtId="2" fontId="82" fillId="0" borderId="10" xfId="0" applyNumberFormat="1" applyFont="1" applyFill="1" applyBorder="1" applyAlignment="1">
      <alignment horizontal="center" vertical="center" wrapText="1"/>
    </xf>
    <xf numFmtId="0" fontId="81" fillId="0" borderId="10" xfId="0" applyFont="1" applyFill="1" applyBorder="1" applyAlignment="1">
      <alignment horizontal="center" vertical="center" wrapText="1"/>
    </xf>
    <xf numFmtId="172" fontId="75" fillId="0" borderId="10" xfId="0" applyNumberFormat="1" applyFont="1" applyBorder="1" applyAlignment="1">
      <alignment horizontal="center"/>
    </xf>
    <xf numFmtId="2" fontId="75" fillId="0" borderId="10" xfId="0" applyNumberFormat="1" applyFont="1" applyBorder="1" applyAlignment="1">
      <alignment horizontal="center"/>
    </xf>
    <xf numFmtId="0" fontId="78" fillId="0" borderId="10" xfId="0" applyFont="1" applyBorder="1" applyAlignment="1">
      <alignment/>
    </xf>
    <xf numFmtId="0" fontId="83" fillId="0" borderId="0" xfId="0" applyFont="1" applyAlignment="1">
      <alignment/>
    </xf>
    <xf numFmtId="2" fontId="83" fillId="0" borderId="0" xfId="0" applyNumberFormat="1" applyFont="1" applyAlignment="1">
      <alignment horizontal="center"/>
    </xf>
    <xf numFmtId="0" fontId="76" fillId="0" borderId="0" xfId="0" applyFont="1" applyFill="1" applyBorder="1" applyAlignment="1">
      <alignment horizontal="justify" vertical="center"/>
    </xf>
    <xf numFmtId="2" fontId="76" fillId="0" borderId="0" xfId="0" applyNumberFormat="1" applyFont="1" applyAlignment="1">
      <alignment horizontal="left"/>
    </xf>
    <xf numFmtId="0" fontId="73" fillId="0" borderId="0" xfId="0" applyFont="1" applyAlignment="1">
      <alignment/>
    </xf>
    <xf numFmtId="2" fontId="73" fillId="0" borderId="0" xfId="0" applyNumberFormat="1" applyFont="1" applyAlignment="1">
      <alignment horizontal="center"/>
    </xf>
    <xf numFmtId="2" fontId="73" fillId="0" borderId="0" xfId="0" applyNumberFormat="1" applyFont="1" applyAlignment="1">
      <alignment horizontal="left"/>
    </xf>
    <xf numFmtId="2" fontId="78" fillId="0" borderId="0" xfId="0" applyNumberFormat="1" applyFont="1" applyAlignment="1">
      <alignment horizontal="center"/>
    </xf>
    <xf numFmtId="173" fontId="84" fillId="0" borderId="0" xfId="0" applyNumberFormat="1" applyFont="1" applyAlignment="1">
      <alignment horizontal="center"/>
    </xf>
    <xf numFmtId="0" fontId="0" fillId="0" borderId="0" xfId="0" applyAlignment="1">
      <alignment/>
    </xf>
    <xf numFmtId="2" fontId="0" fillId="0" borderId="0" xfId="0" applyNumberFormat="1" applyAlignment="1">
      <alignment horizontal="center"/>
    </xf>
    <xf numFmtId="0" fontId="71" fillId="34" borderId="10" xfId="0" applyFont="1" applyFill="1" applyBorder="1" applyAlignment="1">
      <alignment horizontal="center" vertical="center"/>
    </xf>
    <xf numFmtId="0" fontId="71" fillId="34" borderId="10" xfId="0" applyFont="1" applyFill="1" applyBorder="1" applyAlignment="1">
      <alignment horizontal="justify" vertical="center"/>
    </xf>
    <xf numFmtId="0" fontId="85" fillId="0" borderId="0" xfId="0" applyFont="1" applyAlignment="1">
      <alignment/>
    </xf>
    <xf numFmtId="0" fontId="71" fillId="0" borderId="10" xfId="0" applyFont="1" applyFill="1" applyBorder="1" applyAlignment="1">
      <alignment horizontal="center" vertical="center"/>
    </xf>
    <xf numFmtId="0" fontId="71" fillId="0" borderId="10" xfId="0" applyFont="1" applyFill="1" applyBorder="1" applyAlignment="1">
      <alignment horizontal="justify" vertical="center"/>
    </xf>
    <xf numFmtId="2" fontId="71" fillId="0" borderId="10" xfId="0" applyNumberFormat="1" applyFont="1" applyFill="1" applyBorder="1" applyAlignment="1">
      <alignment horizontal="center" vertical="center"/>
    </xf>
    <xf numFmtId="0" fontId="86" fillId="0" borderId="0" xfId="0" applyFont="1" applyAlignment="1">
      <alignment/>
    </xf>
    <xf numFmtId="0" fontId="87" fillId="0" borderId="0" xfId="0" applyFont="1" applyAlignment="1">
      <alignment/>
    </xf>
    <xf numFmtId="2" fontId="87" fillId="0" borderId="0" xfId="0" applyNumberFormat="1" applyFont="1" applyAlignment="1">
      <alignment horizontal="center"/>
    </xf>
    <xf numFmtId="0" fontId="84" fillId="0" borderId="0" xfId="0" applyFont="1" applyAlignment="1">
      <alignment/>
    </xf>
    <xf numFmtId="0" fontId="84" fillId="0" borderId="0" xfId="0" applyFont="1" applyFill="1" applyBorder="1" applyAlignment="1">
      <alignment horizontal="justify" vertical="center"/>
    </xf>
    <xf numFmtId="0" fontId="0" fillId="0" borderId="0" xfId="0" applyFill="1" applyAlignment="1">
      <alignment/>
    </xf>
    <xf numFmtId="0" fontId="71" fillId="0" borderId="10" xfId="0" applyFont="1" applyFill="1" applyBorder="1" applyAlignment="1">
      <alignment vertical="center"/>
    </xf>
    <xf numFmtId="0" fontId="0" fillId="0" borderId="10" xfId="0" applyBorder="1" applyAlignment="1">
      <alignment/>
    </xf>
    <xf numFmtId="0" fontId="85" fillId="0" borderId="10" xfId="0" applyFont="1" applyBorder="1" applyAlignment="1">
      <alignment/>
    </xf>
    <xf numFmtId="0" fontId="67" fillId="0" borderId="10" xfId="0" applyFont="1" applyBorder="1" applyAlignment="1">
      <alignment vertical="center"/>
    </xf>
    <xf numFmtId="0" fontId="88" fillId="34" borderId="10" xfId="0" applyFont="1" applyFill="1" applyBorder="1" applyAlignment="1">
      <alignment horizontal="justify" vertical="center"/>
    </xf>
    <xf numFmtId="173" fontId="84" fillId="0" borderId="0" xfId="0" applyNumberFormat="1" applyFont="1" applyAlignment="1">
      <alignment/>
    </xf>
    <xf numFmtId="173" fontId="87" fillId="0" borderId="0" xfId="0" applyNumberFormat="1" applyFont="1" applyAlignment="1">
      <alignment horizontal="center"/>
    </xf>
    <xf numFmtId="173" fontId="87" fillId="0" borderId="0" xfId="0" applyNumberFormat="1" applyFont="1" applyAlignment="1">
      <alignment/>
    </xf>
    <xf numFmtId="173" fontId="72" fillId="34" borderId="12" xfId="0" applyNumberFormat="1" applyFont="1" applyFill="1" applyBorder="1" applyAlignment="1">
      <alignment horizontal="center" vertical="center" wrapText="1"/>
    </xf>
    <xf numFmtId="173" fontId="89" fillId="34" borderId="10" xfId="0" applyNumberFormat="1" applyFont="1" applyFill="1" applyBorder="1" applyAlignment="1">
      <alignment horizontal="center" vertical="center" wrapText="1"/>
    </xf>
    <xf numFmtId="173" fontId="72" fillId="34" borderId="10" xfId="0" applyNumberFormat="1" applyFont="1" applyFill="1" applyBorder="1" applyAlignment="1">
      <alignment horizontal="center" vertical="center" wrapText="1"/>
    </xf>
    <xf numFmtId="173" fontId="67" fillId="0" borderId="10" xfId="0" applyNumberFormat="1" applyFont="1" applyBorder="1" applyAlignment="1">
      <alignment vertical="center"/>
    </xf>
    <xf numFmtId="173" fontId="71" fillId="34" borderId="10" xfId="0" applyNumberFormat="1" applyFont="1" applyFill="1" applyBorder="1" applyAlignment="1">
      <alignment horizontal="center" vertical="center"/>
    </xf>
    <xf numFmtId="173" fontId="71" fillId="34" borderId="10" xfId="0" applyNumberFormat="1" applyFont="1" applyFill="1" applyBorder="1" applyAlignment="1">
      <alignment horizontal="right" vertical="center"/>
    </xf>
    <xf numFmtId="173" fontId="85" fillId="0" borderId="10" xfId="0" applyNumberFormat="1" applyFont="1" applyBorder="1" applyAlignment="1">
      <alignment vertical="center"/>
    </xf>
    <xf numFmtId="173" fontId="85" fillId="0" borderId="10" xfId="0" applyNumberFormat="1" applyFont="1" applyBorder="1" applyAlignment="1">
      <alignment/>
    </xf>
    <xf numFmtId="173" fontId="71" fillId="0" borderId="10" xfId="0" applyNumberFormat="1" applyFont="1" applyFill="1" applyBorder="1" applyAlignment="1">
      <alignment horizontal="center" vertical="center"/>
    </xf>
    <xf numFmtId="173" fontId="71" fillId="0" borderId="10" xfId="0" applyNumberFormat="1" applyFont="1" applyFill="1" applyBorder="1" applyAlignment="1">
      <alignment horizontal="right" vertical="center"/>
    </xf>
    <xf numFmtId="173" fontId="85" fillId="0" borderId="10" xfId="0" applyNumberFormat="1" applyFont="1" applyFill="1" applyBorder="1" applyAlignment="1">
      <alignment/>
    </xf>
    <xf numFmtId="0" fontId="5" fillId="0" borderId="10" xfId="0" applyFont="1" applyFill="1" applyBorder="1" applyAlignment="1">
      <alignment horizontal="left" vertical="center" wrapText="1"/>
    </xf>
    <xf numFmtId="173" fontId="85" fillId="0" borderId="10" xfId="0" applyNumberFormat="1" applyFont="1" applyFill="1" applyBorder="1" applyAlignment="1">
      <alignment vertical="center"/>
    </xf>
    <xf numFmtId="173" fontId="90" fillId="0" borderId="10" xfId="0" applyNumberFormat="1" applyFont="1" applyBorder="1" applyAlignment="1">
      <alignment horizontal="center"/>
    </xf>
    <xf numFmtId="173" fontId="85" fillId="0" borderId="0" xfId="0" applyNumberFormat="1" applyFont="1" applyAlignment="1">
      <alignment horizontal="center"/>
    </xf>
    <xf numFmtId="173" fontId="84" fillId="0" borderId="0" xfId="0" applyNumberFormat="1" applyFont="1" applyAlignment="1">
      <alignment horizontal="left"/>
    </xf>
    <xf numFmtId="173" fontId="86" fillId="0" borderId="0" xfId="0" applyNumberFormat="1" applyFont="1" applyAlignment="1">
      <alignment horizontal="center"/>
    </xf>
    <xf numFmtId="173" fontId="86" fillId="0" borderId="0" xfId="0" applyNumberFormat="1" applyFont="1" applyAlignment="1">
      <alignment/>
    </xf>
    <xf numFmtId="173" fontId="86" fillId="0" borderId="0" xfId="0" applyNumberFormat="1" applyFont="1" applyAlignment="1">
      <alignment horizontal="left"/>
    </xf>
    <xf numFmtId="173" fontId="0" fillId="0" borderId="0" xfId="0" applyNumberFormat="1" applyAlignment="1">
      <alignment horizontal="center"/>
    </xf>
    <xf numFmtId="173" fontId="0" fillId="0" borderId="0" xfId="0" applyNumberFormat="1" applyAlignment="1">
      <alignment/>
    </xf>
    <xf numFmtId="0" fontId="0" fillId="0" borderId="0" xfId="0" applyAlignment="1">
      <alignment/>
    </xf>
    <xf numFmtId="2" fontId="72" fillId="34" borderId="12" xfId="0" applyNumberFormat="1" applyFont="1" applyFill="1" applyBorder="1" applyAlignment="1">
      <alignment horizontal="center" vertical="center" wrapText="1"/>
    </xf>
    <xf numFmtId="2" fontId="89" fillId="34" borderId="10" xfId="0" applyNumberFormat="1" applyFont="1" applyFill="1" applyBorder="1" applyAlignment="1">
      <alignment horizontal="center" vertical="center" wrapText="1"/>
    </xf>
    <xf numFmtId="2" fontId="72" fillId="34" borderId="10" xfId="0" applyNumberFormat="1" applyFont="1" applyFill="1" applyBorder="1" applyAlignment="1">
      <alignment horizontal="center" vertical="center" wrapText="1"/>
    </xf>
    <xf numFmtId="0" fontId="74" fillId="0" borderId="0" xfId="0" applyFont="1" applyAlignment="1">
      <alignment/>
    </xf>
    <xf numFmtId="2" fontId="91" fillId="0" borderId="0" xfId="0" applyNumberFormat="1" applyFont="1" applyAlignment="1">
      <alignment horizontal="center"/>
    </xf>
    <xf numFmtId="0" fontId="89" fillId="0" borderId="10" xfId="0" applyFont="1" applyBorder="1" applyAlignment="1">
      <alignment vertical="center"/>
    </xf>
    <xf numFmtId="0" fontId="88" fillId="0" borderId="0" xfId="0" applyFont="1" applyAlignment="1">
      <alignment/>
    </xf>
    <xf numFmtId="2" fontId="88" fillId="0" borderId="0" xfId="0" applyNumberFormat="1" applyFont="1" applyAlignment="1">
      <alignment horizontal="center"/>
    </xf>
    <xf numFmtId="0" fontId="74" fillId="0" borderId="0" xfId="0" applyFont="1" applyFill="1" applyBorder="1" applyAlignment="1">
      <alignment horizontal="justify" vertical="center"/>
    </xf>
    <xf numFmtId="0" fontId="71" fillId="34" borderId="10" xfId="0" applyFont="1" applyFill="1" applyBorder="1" applyAlignment="1">
      <alignment horizontal="center" vertical="center" wrapText="1"/>
    </xf>
    <xf numFmtId="0" fontId="71" fillId="34" borderId="10" xfId="0" applyFont="1" applyFill="1" applyBorder="1" applyAlignment="1">
      <alignment horizontal="justify" vertical="center" wrapText="1"/>
    </xf>
    <xf numFmtId="172" fontId="71" fillId="34" borderId="10" xfId="0" applyNumberFormat="1" applyFont="1" applyFill="1" applyBorder="1" applyAlignment="1">
      <alignment horizontal="center" vertical="center" wrapText="1"/>
    </xf>
    <xf numFmtId="0" fontId="71" fillId="34" borderId="10" xfId="0" applyFont="1" applyFill="1" applyBorder="1" applyAlignment="1">
      <alignment horizontal="right" vertical="center" wrapText="1"/>
    </xf>
    <xf numFmtId="2" fontId="71" fillId="34" borderId="10" xfId="0" applyNumberFormat="1" applyFont="1" applyFill="1" applyBorder="1" applyAlignment="1">
      <alignment horizontal="center" vertical="center" wrapText="1"/>
    </xf>
    <xf numFmtId="0" fontId="88" fillId="0" borderId="10" xfId="0" applyFont="1" applyBorder="1" applyAlignment="1">
      <alignment vertical="center" wrapText="1"/>
    </xf>
    <xf numFmtId="0" fontId="88" fillId="34" borderId="10" xfId="0" applyFont="1" applyFill="1" applyBorder="1" applyAlignment="1">
      <alignment horizontal="justify" vertical="center" wrapText="1"/>
    </xf>
    <xf numFmtId="0" fontId="71" fillId="0" borderId="10" xfId="0" applyFont="1" applyFill="1" applyBorder="1" applyAlignment="1">
      <alignment horizontal="center" vertical="center" wrapText="1"/>
    </xf>
    <xf numFmtId="0" fontId="71" fillId="0" borderId="10" xfId="0" applyFont="1" applyFill="1" applyBorder="1" applyAlignment="1">
      <alignment horizontal="justify" vertical="center" wrapText="1"/>
    </xf>
    <xf numFmtId="172" fontId="89" fillId="0" borderId="10" xfId="0" applyNumberFormat="1" applyFont="1" applyBorder="1" applyAlignment="1">
      <alignment horizontal="center" vertical="center" wrapText="1"/>
    </xf>
    <xf numFmtId="172" fontId="71" fillId="34" borderId="10" xfId="0" applyNumberFormat="1" applyFont="1" applyFill="1" applyBorder="1" applyAlignment="1">
      <alignment horizontal="right" vertical="center" wrapText="1"/>
    </xf>
    <xf numFmtId="172" fontId="88" fillId="0" borderId="10" xfId="0" applyNumberFormat="1" applyFont="1" applyBorder="1" applyAlignment="1">
      <alignment vertical="center" wrapText="1"/>
    </xf>
    <xf numFmtId="172" fontId="71" fillId="0" borderId="10" xfId="0" applyNumberFormat="1" applyFont="1" applyFill="1" applyBorder="1" applyAlignment="1">
      <alignment horizontal="center" vertical="center" wrapText="1"/>
    </xf>
    <xf numFmtId="172" fontId="71" fillId="0" borderId="10" xfId="0" applyNumberFormat="1" applyFont="1" applyFill="1" applyBorder="1" applyAlignment="1">
      <alignment horizontal="right" vertical="center" wrapText="1"/>
    </xf>
    <xf numFmtId="172" fontId="88" fillId="0" borderId="10" xfId="0" applyNumberFormat="1" applyFont="1" applyFill="1" applyBorder="1" applyAlignment="1">
      <alignment vertical="center" wrapText="1"/>
    </xf>
    <xf numFmtId="0" fontId="5" fillId="0" borderId="10" xfId="0" applyFont="1" applyBorder="1" applyAlignment="1">
      <alignment vertical="center" wrapText="1"/>
    </xf>
    <xf numFmtId="0" fontId="74" fillId="0" borderId="0" xfId="0" applyFont="1" applyBorder="1" applyAlignment="1">
      <alignment horizontal="center" vertical="center" wrapText="1"/>
    </xf>
    <xf numFmtId="0" fontId="88" fillId="0" borderId="0" xfId="0" applyFont="1" applyBorder="1" applyAlignment="1">
      <alignment vertical="center" wrapText="1"/>
    </xf>
    <xf numFmtId="172" fontId="89" fillId="0" borderId="0" xfId="0" applyNumberFormat="1" applyFont="1" applyBorder="1" applyAlignment="1">
      <alignment horizontal="center" vertical="center" wrapText="1"/>
    </xf>
    <xf numFmtId="0" fontId="71" fillId="34" borderId="10" xfId="0" applyFont="1" applyFill="1" applyBorder="1" applyAlignment="1">
      <alignment horizontal="center" vertical="top" wrapText="1"/>
    </xf>
    <xf numFmtId="0" fontId="5" fillId="0" borderId="10" xfId="0" applyFont="1" applyBorder="1" applyAlignment="1">
      <alignment vertical="top" wrapText="1"/>
    </xf>
    <xf numFmtId="172" fontId="71" fillId="0" borderId="10" xfId="0" applyNumberFormat="1" applyFont="1" applyFill="1" applyBorder="1" applyAlignment="1">
      <alignment horizontal="center" vertical="top" wrapText="1"/>
    </xf>
    <xf numFmtId="172" fontId="71" fillId="0" borderId="10" xfId="0" applyNumberFormat="1" applyFont="1" applyFill="1" applyBorder="1" applyAlignment="1">
      <alignment horizontal="right" vertical="top" wrapText="1"/>
    </xf>
    <xf numFmtId="172" fontId="88" fillId="0" borderId="10" xfId="0" applyNumberFormat="1" applyFont="1" applyFill="1" applyBorder="1" applyAlignment="1">
      <alignment vertical="top" wrapText="1"/>
    </xf>
    <xf numFmtId="0" fontId="71" fillId="0" borderId="10" xfId="0" applyFont="1" applyFill="1" applyBorder="1" applyAlignment="1">
      <alignment horizontal="center" vertical="top" wrapText="1"/>
    </xf>
    <xf numFmtId="0" fontId="71" fillId="0" borderId="10" xfId="0" applyFont="1" applyFill="1" applyBorder="1" applyAlignment="1">
      <alignment vertical="top" wrapText="1"/>
    </xf>
    <xf numFmtId="0" fontId="71" fillId="0" borderId="10" xfId="0" applyFont="1" applyFill="1" applyBorder="1" applyAlignment="1">
      <alignment horizontal="justify" vertical="top" wrapText="1"/>
    </xf>
    <xf numFmtId="0" fontId="71" fillId="0" borderId="0" xfId="0" applyFont="1" applyAlignment="1">
      <alignment/>
    </xf>
    <xf numFmtId="0" fontId="72" fillId="0" borderId="0" xfId="0" applyFont="1" applyAlignment="1">
      <alignment horizontal="center" vertical="center"/>
    </xf>
    <xf numFmtId="0" fontId="71" fillId="33" borderId="0" xfId="0" applyFont="1" applyFill="1" applyAlignment="1">
      <alignment/>
    </xf>
    <xf numFmtId="2" fontId="72" fillId="35" borderId="10" xfId="0" applyNumberFormat="1" applyFont="1" applyFill="1" applyBorder="1" applyAlignment="1">
      <alignment horizontal="center" vertical="center" wrapText="1"/>
    </xf>
    <xf numFmtId="0" fontId="71" fillId="0" borderId="10" xfId="0" applyFont="1" applyFill="1" applyBorder="1" applyAlignment="1">
      <alignment/>
    </xf>
    <xf numFmtId="0" fontId="71" fillId="33" borderId="10" xfId="0" applyFont="1" applyFill="1" applyBorder="1" applyAlignment="1">
      <alignment/>
    </xf>
    <xf numFmtId="0" fontId="71" fillId="0" borderId="0" xfId="0" applyFont="1" applyFill="1" applyAlignment="1">
      <alignment/>
    </xf>
    <xf numFmtId="2" fontId="71" fillId="0" borderId="10" xfId="0" applyNumberFormat="1" applyFont="1" applyFill="1" applyBorder="1" applyAlignment="1">
      <alignment/>
    </xf>
    <xf numFmtId="2" fontId="71" fillId="33" borderId="10" xfId="0" applyNumberFormat="1" applyFont="1" applyFill="1" applyBorder="1" applyAlignment="1">
      <alignment/>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72"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71" fillId="33" borderId="10" xfId="0" applyFont="1" applyFill="1" applyBorder="1" applyAlignment="1">
      <alignment vertical="center" wrapText="1"/>
    </xf>
    <xf numFmtId="2" fontId="71" fillId="33" borderId="12" xfId="0" applyNumberFormat="1" applyFont="1" applyFill="1" applyBorder="1" applyAlignment="1">
      <alignment horizontal="right"/>
    </xf>
    <xf numFmtId="2" fontId="71" fillId="33" borderId="13" xfId="0" applyNumberFormat="1" applyFont="1" applyFill="1" applyBorder="1" applyAlignment="1">
      <alignment horizontal="right"/>
    </xf>
    <xf numFmtId="2" fontId="70"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2" fontId="72" fillId="0" borderId="10" xfId="0" applyNumberFormat="1" applyFont="1" applyFill="1" applyBorder="1" applyAlignment="1">
      <alignment horizontal="center" vertical="center" wrapText="1"/>
    </xf>
    <xf numFmtId="0" fontId="92" fillId="0" borderId="14" xfId="0" applyFont="1" applyBorder="1" applyAlignment="1">
      <alignment horizontal="center" vertical="center" wrapText="1"/>
    </xf>
    <xf numFmtId="0" fontId="93" fillId="0" borderId="10" xfId="0" applyFont="1" applyBorder="1" applyAlignment="1">
      <alignment horizontal="center" vertical="center" wrapText="1"/>
    </xf>
    <xf numFmtId="0" fontId="94"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15" xfId="0" applyFont="1" applyBorder="1" applyAlignment="1">
      <alignment vertical="center" wrapText="1"/>
    </xf>
    <xf numFmtId="0" fontId="92" fillId="0" borderId="16" xfId="0" applyFont="1" applyBorder="1" applyAlignment="1">
      <alignment horizontal="center" vertical="center"/>
    </xf>
    <xf numFmtId="0" fontId="7" fillId="0" borderId="10" xfId="0" applyFont="1" applyBorder="1" applyAlignment="1">
      <alignment horizontal="justify" vertical="center" wrapText="1"/>
    </xf>
    <xf numFmtId="0" fontId="92" fillId="0" borderId="10" xfId="0" applyFont="1" applyBorder="1" applyAlignment="1">
      <alignment horizontal="center" vertical="center" wrapText="1"/>
    </xf>
    <xf numFmtId="0" fontId="94" fillId="0" borderId="15" xfId="0" applyFont="1" applyBorder="1" applyAlignment="1">
      <alignment horizontal="center" vertical="center" wrapText="1"/>
    </xf>
    <xf numFmtId="0" fontId="94" fillId="0" borderId="16" xfId="0" applyFont="1" applyBorder="1" applyAlignment="1">
      <alignment horizontal="center" vertical="center"/>
    </xf>
    <xf numFmtId="0" fontId="94"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94" fillId="0" borderId="10" xfId="0" applyFont="1" applyBorder="1" applyAlignment="1">
      <alignment horizontal="left" vertical="center" wrapText="1"/>
    </xf>
    <xf numFmtId="0" fontId="94" fillId="0" borderId="17" xfId="0" applyFont="1" applyBorder="1" applyAlignment="1">
      <alignment horizontal="center" vertical="center"/>
    </xf>
    <xf numFmtId="0" fontId="5" fillId="0" borderId="18" xfId="0" applyFont="1" applyBorder="1" applyAlignment="1">
      <alignment horizontal="justify" vertical="center" wrapText="1"/>
    </xf>
    <xf numFmtId="0" fontId="94" fillId="0" borderId="18" xfId="0" applyFont="1" applyBorder="1" applyAlignment="1">
      <alignment horizontal="center" vertical="center"/>
    </xf>
    <xf numFmtId="0" fontId="94" fillId="0" borderId="18" xfId="0" applyFont="1" applyBorder="1" applyAlignment="1">
      <alignment horizontal="center" vertical="center" wrapText="1"/>
    </xf>
    <xf numFmtId="0" fontId="94" fillId="0" borderId="19" xfId="0" applyFont="1" applyBorder="1" applyAlignment="1">
      <alignment horizontal="center" vertical="center" wrapText="1"/>
    </xf>
    <xf numFmtId="0" fontId="72" fillId="0" borderId="0" xfId="0" applyFont="1" applyAlignment="1">
      <alignment vertical="center"/>
    </xf>
    <xf numFmtId="0" fontId="73" fillId="0" borderId="0" xfId="0" applyFont="1" applyFill="1" applyAlignment="1">
      <alignment/>
    </xf>
    <xf numFmtId="0" fontId="71" fillId="0" borderId="10" xfId="0" applyFont="1" applyFill="1" applyBorder="1" applyAlignment="1">
      <alignment horizontal="center"/>
    </xf>
    <xf numFmtId="0" fontId="95" fillId="0" borderId="10"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0" borderId="10" xfId="0" applyFont="1" applyFill="1" applyBorder="1" applyAlignment="1">
      <alignment horizontal="center"/>
    </xf>
    <xf numFmtId="0" fontId="73" fillId="0" borderId="10" xfId="0" applyFont="1" applyFill="1" applyBorder="1" applyAlignment="1">
      <alignment horizontal="center"/>
    </xf>
    <xf numFmtId="0" fontId="73" fillId="0" borderId="0" xfId="0" applyFont="1" applyFill="1" applyAlignment="1">
      <alignment horizontal="center"/>
    </xf>
    <xf numFmtId="0" fontId="73" fillId="0" borderId="0" xfId="0" applyFont="1" applyFill="1" applyAlignment="1">
      <alignment wrapText="1"/>
    </xf>
    <xf numFmtId="2" fontId="73" fillId="0" borderId="0" xfId="0" applyNumberFormat="1" applyFont="1" applyFill="1" applyAlignment="1">
      <alignment/>
    </xf>
    <xf numFmtId="0" fontId="84" fillId="0" borderId="0" xfId="0" applyFont="1" applyAlignment="1">
      <alignment horizontal="center"/>
    </xf>
    <xf numFmtId="2" fontId="84" fillId="0" borderId="0" xfId="0" applyNumberFormat="1" applyFont="1" applyAlignment="1">
      <alignment horizontal="center"/>
    </xf>
    <xf numFmtId="0" fontId="72" fillId="34" borderId="10" xfId="0" applyFont="1" applyFill="1" applyBorder="1" applyAlignment="1">
      <alignment horizontal="center" vertical="center" wrapText="1"/>
    </xf>
    <xf numFmtId="0" fontId="72" fillId="34" borderId="12" xfId="0" applyFont="1" applyFill="1" applyBorder="1" applyAlignment="1">
      <alignment horizontal="center" vertical="center" wrapText="1"/>
    </xf>
    <xf numFmtId="2" fontId="72" fillId="34" borderId="10" xfId="0" applyNumberFormat="1" applyFont="1" applyFill="1" applyBorder="1" applyAlignment="1">
      <alignment horizontal="center" vertical="center" wrapText="1"/>
    </xf>
    <xf numFmtId="0" fontId="72" fillId="34" borderId="13" xfId="0" applyFont="1" applyFill="1" applyBorder="1" applyAlignment="1">
      <alignment horizontal="center" vertical="center" wrapText="1"/>
    </xf>
    <xf numFmtId="2" fontId="96" fillId="0" borderId="0" xfId="0" applyNumberFormat="1" applyFont="1" applyAlignment="1">
      <alignment horizontal="center"/>
    </xf>
    <xf numFmtId="0" fontId="97" fillId="0" borderId="0" xfId="0" applyFont="1" applyFill="1" applyAlignment="1">
      <alignment horizontal="center"/>
    </xf>
    <xf numFmtId="0" fontId="71" fillId="0" borderId="0" xfId="0" applyFont="1" applyFill="1" applyAlignment="1">
      <alignment horizontal="center"/>
    </xf>
    <xf numFmtId="0" fontId="71" fillId="0" borderId="0" xfId="0" applyFont="1" applyFill="1" applyAlignment="1">
      <alignment horizontal="left" wrapText="1"/>
    </xf>
    <xf numFmtId="2" fontId="71" fillId="0" borderId="0" xfId="0" applyNumberFormat="1" applyFont="1" applyFill="1" applyAlignment="1">
      <alignment horizontal="center"/>
    </xf>
    <xf numFmtId="0" fontId="71" fillId="0" borderId="0" xfId="0" applyFont="1" applyFill="1" applyAlignment="1">
      <alignment horizontal="center" vertical="center" wrapText="1"/>
    </xf>
    <xf numFmtId="0" fontId="70"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3" fillId="0" borderId="10" xfId="57" applyFont="1" applyFill="1" applyBorder="1" applyAlignment="1">
      <alignment horizontal="justify" vertical="center" wrapText="1"/>
      <protection/>
    </xf>
    <xf numFmtId="0" fontId="71" fillId="0" borderId="10" xfId="0" applyFont="1" applyFill="1" applyBorder="1" applyAlignment="1">
      <alignment horizontal="left" vertical="center" wrapText="1"/>
    </xf>
    <xf numFmtId="0" fontId="5" fillId="0" borderId="11" xfId="0" applyFont="1" applyFill="1" applyBorder="1" applyAlignment="1">
      <alignment horizontal="justify" vertical="center" wrapText="1"/>
    </xf>
    <xf numFmtId="2" fontId="71" fillId="0" borderId="10" xfId="0" applyNumberFormat="1" applyFont="1" applyFill="1" applyBorder="1" applyAlignment="1">
      <alignment horizontal="center"/>
    </xf>
    <xf numFmtId="0" fontId="73" fillId="35" borderId="0" xfId="0" applyFont="1" applyFill="1" applyAlignment="1">
      <alignment/>
    </xf>
    <xf numFmtId="0" fontId="70" fillId="0" borderId="10" xfId="0" applyFont="1" applyFill="1" applyBorder="1" applyAlignment="1">
      <alignment wrapText="1"/>
    </xf>
    <xf numFmtId="0" fontId="70" fillId="0" borderId="10" xfId="0" applyFont="1" applyFill="1" applyBorder="1" applyAlignment="1">
      <alignment vertical="center" wrapText="1"/>
    </xf>
    <xf numFmtId="0" fontId="83" fillId="0" borderId="16" xfId="0" applyFont="1" applyBorder="1" applyAlignment="1">
      <alignment/>
    </xf>
    <xf numFmtId="0" fontId="83" fillId="0" borderId="10" xfId="0" applyFont="1" applyBorder="1" applyAlignment="1">
      <alignment/>
    </xf>
    <xf numFmtId="0" fontId="83" fillId="0" borderId="15" xfId="0" applyFont="1" applyBorder="1" applyAlignment="1">
      <alignment/>
    </xf>
    <xf numFmtId="0" fontId="83" fillId="0" borderId="17" xfId="0" applyFont="1" applyBorder="1" applyAlignment="1">
      <alignment/>
    </xf>
    <xf numFmtId="0" fontId="83" fillId="0" borderId="18" xfId="0" applyFont="1" applyBorder="1" applyAlignment="1">
      <alignment/>
    </xf>
    <xf numFmtId="0" fontId="83" fillId="0" borderId="19" xfId="0" applyFont="1" applyBorder="1" applyAlignment="1">
      <alignment/>
    </xf>
    <xf numFmtId="0" fontId="83" fillId="0" borderId="10" xfId="0" applyFont="1" applyBorder="1" applyAlignment="1">
      <alignment wrapText="1"/>
    </xf>
    <xf numFmtId="0" fontId="83" fillId="0" borderId="18" xfId="0" applyFont="1" applyBorder="1" applyAlignment="1">
      <alignment wrapText="1"/>
    </xf>
    <xf numFmtId="0" fontId="0" fillId="0" borderId="0" xfId="0" applyBorder="1" applyAlignment="1">
      <alignment wrapText="1"/>
    </xf>
    <xf numFmtId="0" fontId="0" fillId="0" borderId="0" xfId="0" applyAlignment="1">
      <alignment wrapText="1"/>
    </xf>
    <xf numFmtId="0" fontId="76" fillId="0" borderId="20" xfId="0" applyFont="1" applyBorder="1" applyAlignment="1">
      <alignment/>
    </xf>
    <xf numFmtId="0" fontId="76" fillId="0" borderId="14" xfId="0" applyFont="1" applyBorder="1" applyAlignment="1">
      <alignment wrapText="1"/>
    </xf>
    <xf numFmtId="0" fontId="76" fillId="0" borderId="14" xfId="0" applyFont="1" applyBorder="1" applyAlignment="1">
      <alignment/>
    </xf>
    <xf numFmtId="0" fontId="76" fillId="0" borderId="21" xfId="0" applyFont="1" applyBorder="1" applyAlignment="1">
      <alignment/>
    </xf>
    <xf numFmtId="0" fontId="67" fillId="0" borderId="0" xfId="0" applyFont="1" applyAlignment="1">
      <alignment/>
    </xf>
    <xf numFmtId="0" fontId="76" fillId="0" borderId="16" xfId="0" applyFont="1" applyBorder="1" applyAlignment="1">
      <alignment/>
    </xf>
    <xf numFmtId="0" fontId="76" fillId="0" borderId="10" xfId="0" applyFont="1" applyBorder="1" applyAlignment="1">
      <alignment wrapText="1"/>
    </xf>
    <xf numFmtId="0" fontId="76" fillId="0" borderId="10" xfId="0" applyFont="1" applyBorder="1" applyAlignment="1">
      <alignment/>
    </xf>
    <xf numFmtId="0" fontId="76" fillId="0" borderId="15" xfId="0" applyFont="1" applyBorder="1" applyAlignment="1">
      <alignment/>
    </xf>
    <xf numFmtId="0" fontId="74" fillId="0" borderId="0" xfId="0" applyFont="1" applyFill="1" applyAlignment="1">
      <alignment horizontal="center"/>
    </xf>
    <xf numFmtId="4" fontId="72" fillId="34" borderId="14" xfId="0" applyNumberFormat="1" applyFont="1" applyFill="1" applyBorder="1" applyAlignment="1">
      <alignment horizontal="center" vertical="center" wrapText="1"/>
    </xf>
    <xf numFmtId="4" fontId="72" fillId="34" borderId="10" xfId="0" applyNumberFormat="1" applyFont="1" applyFill="1" applyBorder="1" applyAlignment="1">
      <alignment horizontal="center" vertical="center" wrapText="1"/>
    </xf>
    <xf numFmtId="4" fontId="70" fillId="0" borderId="10" xfId="0" applyNumberFormat="1" applyFont="1" applyBorder="1" applyAlignment="1">
      <alignment horizontal="center" vertical="center" wrapText="1"/>
    </xf>
    <xf numFmtId="0" fontId="71" fillId="34" borderId="16" xfId="0" applyFont="1" applyFill="1" applyBorder="1" applyAlignment="1">
      <alignment horizontal="center" vertical="center"/>
    </xf>
    <xf numFmtId="0" fontId="71" fillId="34" borderId="10" xfId="0" applyFont="1" applyFill="1" applyBorder="1" applyAlignment="1">
      <alignment horizontal="justify" vertical="center"/>
    </xf>
    <xf numFmtId="0" fontId="71" fillId="34" borderId="10" xfId="0" applyFont="1" applyFill="1" applyBorder="1" applyAlignment="1">
      <alignment horizontal="center" vertical="center"/>
    </xf>
    <xf numFmtId="4" fontId="71" fillId="34" borderId="10" xfId="0" applyNumberFormat="1" applyFont="1" applyFill="1" applyBorder="1" applyAlignment="1">
      <alignment horizontal="center" vertical="center"/>
    </xf>
    <xf numFmtId="4" fontId="71" fillId="34" borderId="10" xfId="0" applyNumberFormat="1" applyFont="1" applyFill="1" applyBorder="1" applyAlignment="1">
      <alignment horizontal="right" vertical="center"/>
    </xf>
    <xf numFmtId="0" fontId="71" fillId="34" borderId="15" xfId="0" applyFont="1" applyFill="1" applyBorder="1" applyAlignment="1">
      <alignment horizontal="justify" vertical="center"/>
    </xf>
    <xf numFmtId="0" fontId="71" fillId="34" borderId="10" xfId="0" applyFont="1" applyFill="1" applyBorder="1" applyAlignment="1">
      <alignment vertical="center"/>
    </xf>
    <xf numFmtId="0" fontId="71" fillId="0" borderId="10" xfId="0" applyFont="1" applyFill="1" applyBorder="1" applyAlignment="1">
      <alignment horizontal="justify" vertical="center"/>
    </xf>
    <xf numFmtId="0" fontId="71" fillId="0" borderId="10" xfId="0" applyFont="1" applyFill="1" applyBorder="1" applyAlignment="1">
      <alignment horizontal="center" vertical="center"/>
    </xf>
    <xf numFmtId="4" fontId="71" fillId="0" borderId="10" xfId="0" applyNumberFormat="1" applyFont="1" applyFill="1" applyBorder="1" applyAlignment="1">
      <alignment horizontal="center" vertical="center"/>
    </xf>
    <xf numFmtId="4" fontId="71" fillId="0" borderId="10" xfId="0" applyNumberFormat="1" applyFont="1" applyFill="1" applyBorder="1" applyAlignment="1">
      <alignment horizontal="right" vertical="center"/>
    </xf>
    <xf numFmtId="0" fontId="71" fillId="0" borderId="15" xfId="0" applyFont="1" applyFill="1" applyBorder="1" applyAlignment="1">
      <alignment horizontal="justify" vertical="center"/>
    </xf>
    <xf numFmtId="0" fontId="71" fillId="0" borderId="15" xfId="0" applyFont="1" applyFill="1" applyBorder="1" applyAlignment="1">
      <alignment vertical="center"/>
    </xf>
    <xf numFmtId="0" fontId="71" fillId="0" borderId="10" xfId="0" applyFont="1" applyFill="1" applyBorder="1" applyAlignment="1">
      <alignment vertical="center" wrapText="1"/>
    </xf>
    <xf numFmtId="0" fontId="71" fillId="0" borderId="10" xfId="0" applyFont="1" applyFill="1" applyBorder="1" applyAlignment="1">
      <alignment horizontal="center" vertical="center" wrapText="1"/>
    </xf>
    <xf numFmtId="4" fontId="70" fillId="0" borderId="10" xfId="0" applyNumberFormat="1" applyFont="1" applyBorder="1" applyAlignment="1">
      <alignment vertical="center" wrapText="1"/>
    </xf>
    <xf numFmtId="4" fontId="71" fillId="0"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71" fillId="0" borderId="10" xfId="0" applyFont="1" applyFill="1" applyBorder="1" applyAlignment="1">
      <alignment wrapText="1"/>
    </xf>
    <xf numFmtId="4" fontId="3" fillId="33" borderId="10" xfId="56" applyNumberFormat="1" applyFont="1" applyFill="1" applyBorder="1" applyAlignment="1">
      <alignment horizontal="center" vertical="center" wrapText="1"/>
      <protection/>
    </xf>
    <xf numFmtId="0" fontId="71" fillId="34" borderId="10" xfId="0" applyFont="1" applyFill="1" applyBorder="1" applyAlignment="1">
      <alignment horizontal="justify" vertical="center" wrapText="1"/>
    </xf>
    <xf numFmtId="0" fontId="71" fillId="34" borderId="10" xfId="0" applyFont="1" applyFill="1" applyBorder="1" applyAlignment="1">
      <alignment horizontal="center" vertical="center" wrapText="1"/>
    </xf>
    <xf numFmtId="4" fontId="71" fillId="34" borderId="10" xfId="0" applyNumberFormat="1" applyFont="1" applyFill="1" applyBorder="1" applyAlignment="1">
      <alignment horizontal="center" vertical="center" wrapText="1"/>
    </xf>
    <xf numFmtId="0" fontId="71" fillId="34" borderId="10" xfId="0" applyFont="1" applyFill="1" applyBorder="1" applyAlignment="1">
      <alignment horizontal="center" vertical="top" wrapText="1"/>
    </xf>
    <xf numFmtId="4" fontId="71" fillId="0" borderId="10" xfId="0" applyNumberFormat="1" applyFont="1" applyFill="1" applyBorder="1" applyAlignment="1">
      <alignment horizontal="center" vertical="top" wrapText="1"/>
    </xf>
    <xf numFmtId="4" fontId="71" fillId="0" borderId="10" xfId="0" applyNumberFormat="1" applyFont="1" applyFill="1" applyBorder="1" applyAlignment="1">
      <alignment/>
    </xf>
    <xf numFmtId="4" fontId="71" fillId="33" borderId="10" xfId="0" applyNumberFormat="1" applyFont="1" applyFill="1" applyBorder="1" applyAlignment="1">
      <alignment/>
    </xf>
    <xf numFmtId="0" fontId="71" fillId="0" borderId="15" xfId="0" applyFont="1" applyFill="1" applyBorder="1" applyAlignment="1">
      <alignment/>
    </xf>
    <xf numFmtId="0" fontId="71" fillId="0" borderId="0" xfId="0" applyFont="1" applyFill="1" applyAlignment="1">
      <alignment/>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71" fillId="33" borderId="10" xfId="0" applyFont="1" applyFill="1" applyBorder="1" applyAlignment="1">
      <alignment vertical="center" wrapText="1"/>
    </xf>
    <xf numFmtId="4" fontId="71" fillId="33"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right"/>
    </xf>
    <xf numFmtId="4" fontId="71"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right"/>
    </xf>
    <xf numFmtId="0" fontId="71" fillId="33" borderId="10" xfId="0" applyFont="1" applyFill="1" applyBorder="1" applyAlignment="1">
      <alignment horizontal="center" vertical="center" wrapText="1"/>
    </xf>
    <xf numFmtId="0" fontId="71" fillId="33" borderId="15" xfId="0" applyFont="1" applyFill="1" applyBorder="1" applyAlignment="1">
      <alignment/>
    </xf>
    <xf numFmtId="0" fontId="71" fillId="33" borderId="0" xfId="0" applyFont="1" applyFill="1" applyAlignment="1">
      <alignment/>
    </xf>
    <xf numFmtId="0" fontId="71" fillId="0" borderId="16" xfId="0" applyFont="1" applyFill="1" applyBorder="1" applyAlignment="1">
      <alignment horizontal="center" vertical="center" wrapText="1"/>
    </xf>
    <xf numFmtId="4" fontId="70" fillId="0"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center"/>
    </xf>
    <xf numFmtId="4" fontId="72" fillId="0" borderId="10" xfId="0" applyNumberFormat="1" applyFont="1" applyFill="1" applyBorder="1" applyAlignment="1">
      <alignment horizontal="center" vertical="center" wrapText="1"/>
    </xf>
    <xf numFmtId="4" fontId="71" fillId="0" borderId="10" xfId="0" applyNumberFormat="1" applyFont="1" applyFill="1" applyBorder="1" applyAlignment="1">
      <alignment/>
    </xf>
    <xf numFmtId="0" fontId="71" fillId="0" borderId="10" xfId="0" applyFont="1" applyFill="1" applyBorder="1" applyAlignment="1">
      <alignment/>
    </xf>
    <xf numFmtId="0" fontId="71" fillId="0" borderId="15" xfId="0" applyFont="1" applyFill="1" applyBorder="1" applyAlignment="1">
      <alignment/>
    </xf>
    <xf numFmtId="0" fontId="95" fillId="0" borderId="10" xfId="0" applyFont="1" applyFill="1" applyBorder="1" applyAlignment="1">
      <alignment horizontal="justify" vertical="center" wrapText="1"/>
    </xf>
    <xf numFmtId="4" fontId="3" fillId="0" borderId="10" xfId="0" applyNumberFormat="1" applyFont="1" applyFill="1" applyBorder="1" applyAlignment="1">
      <alignment horizontal="center"/>
    </xf>
    <xf numFmtId="0" fontId="70"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3" fillId="0" borderId="10" xfId="57" applyFont="1" applyFill="1" applyBorder="1" applyAlignment="1">
      <alignment horizontal="justify" vertical="center" wrapText="1"/>
      <protection/>
    </xf>
    <xf numFmtId="0" fontId="71" fillId="0" borderId="10" xfId="0" applyFont="1" applyFill="1" applyBorder="1" applyAlignment="1">
      <alignment horizontal="left" vertical="center" wrapText="1"/>
    </xf>
    <xf numFmtId="4" fontId="71" fillId="35" borderId="10" xfId="0" applyNumberFormat="1" applyFont="1" applyFill="1" applyBorder="1" applyAlignment="1">
      <alignment/>
    </xf>
    <xf numFmtId="0" fontId="70" fillId="0" borderId="10" xfId="0" applyFont="1" applyFill="1" applyBorder="1" applyAlignment="1">
      <alignment wrapText="1"/>
    </xf>
    <xf numFmtId="0" fontId="70" fillId="0" borderId="10" xfId="0" applyFont="1" applyFill="1" applyBorder="1" applyAlignment="1">
      <alignment vertical="center" wrapText="1"/>
    </xf>
    <xf numFmtId="4" fontId="71" fillId="33" borderId="10" xfId="0" applyNumberFormat="1" applyFont="1" applyFill="1" applyBorder="1" applyAlignment="1">
      <alignment/>
    </xf>
    <xf numFmtId="0" fontId="71" fillId="33" borderId="10" xfId="0" applyFont="1" applyFill="1" applyBorder="1" applyAlignment="1">
      <alignment/>
    </xf>
    <xf numFmtId="0" fontId="71" fillId="33" borderId="15" xfId="0" applyFont="1" applyFill="1" applyBorder="1" applyAlignment="1">
      <alignment/>
    </xf>
    <xf numFmtId="0" fontId="71" fillId="0" borderId="10" xfId="0" applyFont="1" applyBorder="1" applyAlignment="1">
      <alignment wrapText="1"/>
    </xf>
    <xf numFmtId="4" fontId="71" fillId="0" borderId="10" xfId="0" applyNumberFormat="1" applyFont="1" applyBorder="1" applyAlignment="1">
      <alignment/>
    </xf>
    <xf numFmtId="0" fontId="71" fillId="0" borderId="0" xfId="0" applyFont="1" applyAlignment="1">
      <alignment/>
    </xf>
    <xf numFmtId="4" fontId="71" fillId="0" borderId="0" xfId="0" applyNumberFormat="1" applyFont="1" applyAlignment="1">
      <alignment horizontal="center"/>
    </xf>
    <xf numFmtId="4" fontId="71" fillId="0" borderId="0" xfId="0" applyNumberFormat="1" applyFont="1" applyAlignment="1">
      <alignment/>
    </xf>
    <xf numFmtId="4" fontId="72" fillId="0" borderId="10" xfId="0" applyNumberFormat="1" applyFont="1" applyBorder="1" applyAlignment="1">
      <alignment vertical="center"/>
    </xf>
    <xf numFmtId="4" fontId="71" fillId="0" borderId="10" xfId="0" applyNumberFormat="1" applyFont="1" applyBorder="1" applyAlignment="1">
      <alignment vertical="center"/>
    </xf>
    <xf numFmtId="0" fontId="71" fillId="0" borderId="10" xfId="0" applyFont="1" applyBorder="1" applyAlignment="1">
      <alignment/>
    </xf>
    <xf numFmtId="0" fontId="71" fillId="0" borderId="15" xfId="0" applyFont="1" applyBorder="1" applyAlignment="1">
      <alignment/>
    </xf>
    <xf numFmtId="0" fontId="71"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4" fontId="71" fillId="0" borderId="10" xfId="0" applyNumberFormat="1" applyFont="1" applyFill="1" applyBorder="1" applyAlignment="1">
      <alignment vertical="center"/>
    </xf>
    <xf numFmtId="4" fontId="71" fillId="0" borderId="10" xfId="0" applyNumberFormat="1" applyFont="1" applyBorder="1" applyAlignment="1">
      <alignment vertical="center" wrapText="1"/>
    </xf>
    <xf numFmtId="0" fontId="3" fillId="0" borderId="10" xfId="0" applyFont="1" applyBorder="1" applyAlignment="1">
      <alignment vertical="center" wrapText="1"/>
    </xf>
    <xf numFmtId="4" fontId="71" fillId="0" borderId="10" xfId="0" applyNumberFormat="1" applyFont="1" applyFill="1" applyBorder="1" applyAlignment="1">
      <alignment vertical="center" wrapText="1"/>
    </xf>
    <xf numFmtId="0" fontId="3" fillId="0" borderId="10" xfId="0" applyFont="1" applyBorder="1" applyAlignment="1">
      <alignment vertical="top" wrapText="1"/>
    </xf>
    <xf numFmtId="4" fontId="71" fillId="0" borderId="10" xfId="0" applyNumberFormat="1" applyFont="1" applyFill="1" applyBorder="1" applyAlignment="1">
      <alignment vertical="top" wrapText="1"/>
    </xf>
    <xf numFmtId="0" fontId="70" fillId="0" borderId="10" xfId="0" applyFont="1" applyBorder="1" applyAlignment="1">
      <alignment horizontal="justify" vertical="center" wrapText="1"/>
    </xf>
    <xf numFmtId="4" fontId="71" fillId="0" borderId="10" xfId="0" applyNumberFormat="1" applyFont="1" applyBorder="1" applyAlignment="1">
      <alignment/>
    </xf>
    <xf numFmtId="0" fontId="71" fillId="0" borderId="10" xfId="0" applyFont="1" applyBorder="1" applyAlignment="1">
      <alignment/>
    </xf>
    <xf numFmtId="0" fontId="3" fillId="0" borderId="10" xfId="0" applyFont="1" applyBorder="1" applyAlignment="1">
      <alignment horizontal="justify" vertical="center" wrapText="1"/>
    </xf>
    <xf numFmtId="0" fontId="70" fillId="0" borderId="10" xfId="0" applyFont="1" applyBorder="1" applyAlignment="1">
      <alignment horizontal="left" vertical="center" wrapText="1"/>
    </xf>
    <xf numFmtId="4" fontId="70" fillId="0" borderId="10" xfId="0" applyNumberFormat="1" applyFont="1" applyBorder="1" applyAlignment="1">
      <alignment horizontal="center" vertical="center"/>
    </xf>
    <xf numFmtId="0" fontId="71" fillId="34" borderId="12" xfId="0" applyFont="1" applyFill="1" applyBorder="1" applyAlignment="1">
      <alignment horizontal="center" vertical="center" wrapText="1"/>
    </xf>
    <xf numFmtId="2" fontId="71" fillId="34" borderId="10" xfId="0" applyNumberFormat="1" applyFont="1" applyFill="1" applyBorder="1" applyAlignment="1">
      <alignment horizontal="center" vertical="center" wrapText="1"/>
    </xf>
    <xf numFmtId="2" fontId="88" fillId="34" borderId="10" xfId="0" applyNumberFormat="1" applyFont="1" applyFill="1" applyBorder="1" applyAlignment="1">
      <alignment horizontal="center" vertical="center" wrapText="1"/>
    </xf>
    <xf numFmtId="0" fontId="0" fillId="0" borderId="10" xfId="0" applyFont="1" applyBorder="1" applyAlignment="1">
      <alignment vertical="center"/>
    </xf>
    <xf numFmtId="2" fontId="88" fillId="34" borderId="10" xfId="0" applyNumberFormat="1" applyFont="1" applyFill="1" applyBorder="1" applyAlignment="1">
      <alignment horizontal="center" vertical="center" wrapText="1"/>
    </xf>
    <xf numFmtId="2" fontId="71" fillId="34" borderId="10" xfId="0" applyNumberFormat="1" applyFont="1" applyFill="1" applyBorder="1" applyAlignment="1">
      <alignment horizontal="center" vertical="center"/>
    </xf>
    <xf numFmtId="0" fontId="85" fillId="0" borderId="10" xfId="0" applyFont="1" applyBorder="1" applyAlignment="1">
      <alignment vertical="center"/>
    </xf>
    <xf numFmtId="0" fontId="71" fillId="34" borderId="10" xfId="0" applyFont="1" applyFill="1" applyBorder="1" applyAlignment="1">
      <alignment vertical="center" wrapText="1"/>
    </xf>
    <xf numFmtId="0" fontId="85" fillId="0" borderId="10" xfId="0" applyFont="1" applyFill="1" applyBorder="1" applyAlignment="1">
      <alignment/>
    </xf>
    <xf numFmtId="0" fontId="85" fillId="0" borderId="10" xfId="0" applyFont="1" applyFill="1" applyBorder="1" applyAlignment="1">
      <alignment horizontal="justify" vertical="center"/>
    </xf>
    <xf numFmtId="2" fontId="90" fillId="0" borderId="10" xfId="0" applyNumberFormat="1" applyFont="1" applyBorder="1" applyAlignment="1">
      <alignment horizontal="center"/>
    </xf>
    <xf numFmtId="0" fontId="0" fillId="0" borderId="0" xfId="0" applyBorder="1" applyAlignment="1">
      <alignment/>
    </xf>
    <xf numFmtId="2" fontId="85" fillId="0" borderId="0" xfId="0" applyNumberFormat="1" applyFont="1" applyAlignment="1">
      <alignment horizontal="center"/>
    </xf>
    <xf numFmtId="2" fontId="84" fillId="0" borderId="0" xfId="0" applyNumberFormat="1" applyFont="1" applyAlignment="1">
      <alignment horizontal="left"/>
    </xf>
    <xf numFmtId="2" fontId="86" fillId="0" borderId="0" xfId="0" applyNumberFormat="1" applyFont="1" applyAlignment="1">
      <alignment horizontal="center"/>
    </xf>
    <xf numFmtId="2" fontId="86" fillId="0" borderId="0" xfId="0" applyNumberFormat="1" applyFont="1" applyAlignment="1">
      <alignment horizontal="left"/>
    </xf>
    <xf numFmtId="0" fontId="71" fillId="34" borderId="10" xfId="0" applyFont="1" applyFill="1" applyBorder="1" applyAlignment="1">
      <alignment horizontal="left" vertical="center"/>
    </xf>
    <xf numFmtId="0" fontId="71" fillId="34" borderId="10" xfId="0" applyFont="1" applyFill="1" applyBorder="1" applyAlignment="1">
      <alignment horizontal="left" vertical="center" wrapText="1"/>
    </xf>
    <xf numFmtId="0" fontId="71" fillId="0" borderId="10" xfId="0" applyFont="1" applyFill="1" applyBorder="1" applyAlignment="1">
      <alignment horizontal="left" vertical="center"/>
    </xf>
    <xf numFmtId="0" fontId="85" fillId="0" borderId="10" xfId="0" applyFont="1" applyBorder="1" applyAlignment="1">
      <alignment horizontal="left"/>
    </xf>
    <xf numFmtId="0" fontId="85" fillId="0" borderId="10" xfId="0" applyFont="1" applyFill="1" applyBorder="1" applyAlignment="1">
      <alignment horizontal="left" vertical="center"/>
    </xf>
    <xf numFmtId="0" fontId="71"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2" fontId="89" fillId="35" borderId="10" xfId="0" applyNumberFormat="1"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67" fillId="35" borderId="10" xfId="0" applyFont="1" applyFill="1" applyBorder="1" applyAlignment="1">
      <alignment vertical="center"/>
    </xf>
    <xf numFmtId="0" fontId="0" fillId="35" borderId="0" xfId="0" applyFill="1" applyAlignment="1">
      <alignment/>
    </xf>
    <xf numFmtId="0" fontId="71" fillId="35" borderId="10" xfId="0" applyFont="1" applyFill="1" applyBorder="1" applyAlignment="1">
      <alignment horizontal="left" vertical="center" wrapText="1"/>
    </xf>
    <xf numFmtId="0" fontId="72" fillId="35" borderId="10" xfId="0" applyFont="1" applyFill="1" applyBorder="1" applyAlignment="1">
      <alignment horizontal="center" vertical="center" wrapText="1"/>
    </xf>
    <xf numFmtId="0" fontId="0" fillId="35" borderId="10" xfId="0" applyFill="1" applyBorder="1" applyAlignment="1">
      <alignment/>
    </xf>
    <xf numFmtId="0" fontId="0" fillId="35" borderId="15" xfId="0" applyFill="1" applyBorder="1" applyAlignment="1">
      <alignment/>
    </xf>
    <xf numFmtId="0" fontId="71" fillId="34" borderId="10" xfId="0" applyFont="1" applyFill="1" applyBorder="1" applyAlignment="1">
      <alignment horizontal="left" vertical="center" wrapText="1"/>
    </xf>
    <xf numFmtId="0" fontId="0" fillId="0" borderId="15" xfId="0" applyBorder="1" applyAlignment="1">
      <alignment/>
    </xf>
    <xf numFmtId="0" fontId="0" fillId="0" borderId="10" xfId="0" applyFill="1" applyBorder="1" applyAlignment="1">
      <alignment/>
    </xf>
    <xf numFmtId="0" fontId="0" fillId="0" borderId="15" xfId="0" applyFill="1" applyBorder="1" applyAlignment="1">
      <alignment/>
    </xf>
    <xf numFmtId="0" fontId="85" fillId="0" borderId="18" xfId="0" applyFont="1" applyBorder="1" applyAlignment="1">
      <alignment/>
    </xf>
    <xf numFmtId="2" fontId="90" fillId="0" borderId="18" xfId="0" applyNumberFormat="1" applyFont="1" applyBorder="1" applyAlignment="1">
      <alignment horizontal="center"/>
    </xf>
    <xf numFmtId="0" fontId="0" fillId="0" borderId="18" xfId="0" applyBorder="1" applyAlignment="1">
      <alignment/>
    </xf>
    <xf numFmtId="0" fontId="0" fillId="0" borderId="19" xfId="0" applyBorder="1" applyAlignment="1">
      <alignment/>
    </xf>
    <xf numFmtId="0" fontId="72" fillId="0" borderId="0" xfId="0" applyFont="1" applyAlignment="1">
      <alignment horizontal="center"/>
    </xf>
    <xf numFmtId="0" fontId="71" fillId="33" borderId="16" xfId="0" applyFont="1" applyFill="1" applyBorder="1" applyAlignment="1">
      <alignment horizontal="center" vertical="center" wrapText="1"/>
    </xf>
    <xf numFmtId="4" fontId="71" fillId="33" borderId="10" xfId="0" applyNumberFormat="1" applyFont="1" applyFill="1" applyBorder="1" applyAlignment="1">
      <alignment horizontal="center" vertical="center" wrapText="1"/>
    </xf>
    <xf numFmtId="0" fontId="84" fillId="0" borderId="17" xfId="0" applyFont="1" applyBorder="1" applyAlignment="1">
      <alignment horizontal="center"/>
    </xf>
    <xf numFmtId="0" fontId="84" fillId="0" borderId="18" xfId="0" applyFont="1" applyBorder="1" applyAlignment="1">
      <alignment horizontal="center"/>
    </xf>
    <xf numFmtId="0" fontId="72" fillId="34" borderId="20" xfId="0" applyFont="1" applyFill="1" applyBorder="1" applyAlignment="1">
      <alignment horizontal="center" vertical="center" wrapText="1"/>
    </xf>
    <xf numFmtId="0" fontId="72" fillId="34" borderId="16"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72" fillId="34" borderId="10" xfId="0" applyFont="1" applyFill="1" applyBorder="1" applyAlignment="1">
      <alignment horizontal="center" vertical="center" wrapText="1"/>
    </xf>
    <xf numFmtId="4" fontId="72" fillId="34" borderId="14" xfId="0" applyNumberFormat="1" applyFont="1" applyFill="1" applyBorder="1" applyAlignment="1">
      <alignment horizontal="center" vertical="center" wrapText="1"/>
    </xf>
    <xf numFmtId="0" fontId="72" fillId="34" borderId="21" xfId="0" applyFont="1" applyFill="1" applyBorder="1" applyAlignment="1">
      <alignment horizontal="center" vertical="center" wrapText="1"/>
    </xf>
    <xf numFmtId="0" fontId="72" fillId="34" borderId="15" xfId="0" applyFont="1" applyFill="1" applyBorder="1" applyAlignment="1">
      <alignment horizontal="center" vertical="center" wrapText="1"/>
    </xf>
    <xf numFmtId="0" fontId="74" fillId="0" borderId="0" xfId="0" applyFont="1" applyBorder="1" applyAlignment="1">
      <alignment horizontal="center" vertical="center"/>
    </xf>
    <xf numFmtId="0" fontId="69" fillId="0" borderId="10" xfId="0" applyFont="1" applyBorder="1" applyAlignment="1">
      <alignment horizontal="center" vertical="center" wrapText="1"/>
    </xf>
    <xf numFmtId="2" fontId="76" fillId="0" borderId="0" xfId="0" applyNumberFormat="1" applyFont="1" applyAlignment="1">
      <alignment horizontal="center"/>
    </xf>
    <xf numFmtId="0" fontId="76" fillId="0" borderId="0" xfId="0" applyFont="1" applyAlignment="1">
      <alignment horizontal="center"/>
    </xf>
    <xf numFmtId="0" fontId="79" fillId="34" borderId="10" xfId="0" applyFont="1" applyFill="1" applyBorder="1" applyAlignment="1">
      <alignment horizontal="center" vertical="center" wrapText="1"/>
    </xf>
    <xf numFmtId="0" fontId="79" fillId="34" borderId="12" xfId="0" applyFont="1" applyFill="1" applyBorder="1" applyAlignment="1">
      <alignment horizontal="center" vertical="center" wrapText="1"/>
    </xf>
    <xf numFmtId="0" fontId="79" fillId="34" borderId="13" xfId="0" applyFont="1" applyFill="1" applyBorder="1" applyAlignment="1">
      <alignment horizontal="center" vertical="center" wrapText="1"/>
    </xf>
    <xf numFmtId="2" fontId="79" fillId="34" borderId="10" xfId="0" applyNumberFormat="1" applyFont="1" applyFill="1" applyBorder="1" applyAlignment="1">
      <alignment horizontal="center" vertical="center" wrapText="1"/>
    </xf>
    <xf numFmtId="2" fontId="79" fillId="34" borderId="22" xfId="0" applyNumberFormat="1" applyFont="1" applyFill="1" applyBorder="1" applyAlignment="1">
      <alignment horizontal="center" vertical="center" wrapText="1"/>
    </xf>
    <xf numFmtId="2" fontId="79" fillId="34" borderId="23" xfId="0" applyNumberFormat="1" applyFont="1" applyFill="1" applyBorder="1" applyAlignment="1">
      <alignment horizontal="center" vertical="center" wrapText="1"/>
    </xf>
    <xf numFmtId="2" fontId="79" fillId="34" borderId="24" xfId="0" applyNumberFormat="1" applyFont="1" applyFill="1" applyBorder="1" applyAlignment="1">
      <alignment horizontal="center" vertical="center" wrapText="1"/>
    </xf>
    <xf numFmtId="0" fontId="75" fillId="0" borderId="22" xfId="0" applyFont="1" applyBorder="1" applyAlignment="1">
      <alignment horizontal="center"/>
    </xf>
    <xf numFmtId="0" fontId="75" fillId="0" borderId="24" xfId="0" applyFont="1" applyBorder="1" applyAlignment="1">
      <alignment horizontal="center"/>
    </xf>
    <xf numFmtId="2" fontId="98" fillId="0" borderId="0" xfId="0" applyNumberFormat="1" applyFont="1" applyAlignment="1">
      <alignment horizontal="center"/>
    </xf>
    <xf numFmtId="2" fontId="84" fillId="0" borderId="0" xfId="0" applyNumberFormat="1" applyFont="1" applyAlignment="1">
      <alignment horizontal="center"/>
    </xf>
    <xf numFmtId="0" fontId="84" fillId="0" borderId="0" xfId="0" applyFont="1" applyAlignment="1">
      <alignment horizontal="center"/>
    </xf>
    <xf numFmtId="0" fontId="84" fillId="0" borderId="0" xfId="0" applyFont="1" applyAlignment="1">
      <alignment horizontal="center" vertical="center" wrapText="1"/>
    </xf>
    <xf numFmtId="0" fontId="72" fillId="34" borderId="10" xfId="0" applyFont="1" applyFill="1" applyBorder="1" applyAlignment="1">
      <alignment horizontal="center" vertical="center" wrapText="1"/>
    </xf>
    <xf numFmtId="0" fontId="72" fillId="34" borderId="12" xfId="0" applyFont="1" applyFill="1" applyBorder="1" applyAlignment="1">
      <alignment horizontal="center" vertical="center" wrapText="1"/>
    </xf>
    <xf numFmtId="0" fontId="72" fillId="34" borderId="13" xfId="0" applyFont="1" applyFill="1" applyBorder="1" applyAlignment="1">
      <alignment horizontal="center" vertical="center" wrapText="1"/>
    </xf>
    <xf numFmtId="173" fontId="72" fillId="34" borderId="10" xfId="0" applyNumberFormat="1" applyFont="1" applyFill="1" applyBorder="1" applyAlignment="1">
      <alignment horizontal="center" vertical="center" wrapText="1"/>
    </xf>
    <xf numFmtId="173" fontId="72" fillId="34" borderId="22" xfId="0" applyNumberFormat="1" applyFont="1" applyFill="1" applyBorder="1" applyAlignment="1">
      <alignment horizontal="center" vertical="center" wrapText="1"/>
    </xf>
    <xf numFmtId="173" fontId="72" fillId="34" borderId="23" xfId="0" applyNumberFormat="1" applyFont="1" applyFill="1" applyBorder="1" applyAlignment="1">
      <alignment horizontal="center" vertical="center" wrapText="1"/>
    </xf>
    <xf numFmtId="173" fontId="72" fillId="34" borderId="24" xfId="0" applyNumberFormat="1" applyFont="1" applyFill="1" applyBorder="1" applyAlignment="1">
      <alignment horizontal="center" vertical="center" wrapText="1"/>
    </xf>
    <xf numFmtId="0" fontId="84" fillId="0" borderId="22" xfId="0" applyFont="1" applyBorder="1" applyAlignment="1">
      <alignment horizontal="center"/>
    </xf>
    <xf numFmtId="0" fontId="84" fillId="0" borderId="24" xfId="0" applyFont="1" applyBorder="1" applyAlignment="1">
      <alignment horizontal="center"/>
    </xf>
    <xf numFmtId="2" fontId="96" fillId="0" borderId="0" xfId="0" applyNumberFormat="1" applyFont="1" applyAlignment="1">
      <alignment horizontal="center"/>
    </xf>
    <xf numFmtId="2" fontId="74" fillId="0" borderId="0" xfId="0" applyNumberFormat="1" applyFont="1" applyAlignment="1">
      <alignment horizontal="center"/>
    </xf>
    <xf numFmtId="2" fontId="72" fillId="34" borderId="10" xfId="0" applyNumberFormat="1" applyFont="1" applyFill="1" applyBorder="1" applyAlignment="1">
      <alignment horizontal="center" vertical="center" wrapText="1"/>
    </xf>
    <xf numFmtId="0" fontId="74" fillId="0" borderId="22" xfId="0" applyFont="1" applyBorder="1" applyAlignment="1">
      <alignment horizontal="center" vertical="center" wrapText="1"/>
    </xf>
    <xf numFmtId="0" fontId="74" fillId="0" borderId="24" xfId="0" applyFont="1" applyBorder="1" applyAlignment="1">
      <alignment horizontal="center" vertical="center" wrapText="1"/>
    </xf>
    <xf numFmtId="2" fontId="99" fillId="0" borderId="0" xfId="0" applyNumberFormat="1" applyFont="1" applyAlignment="1">
      <alignment horizontal="center"/>
    </xf>
    <xf numFmtId="0" fontId="74" fillId="0" borderId="0" xfId="0" applyFont="1" applyAlignment="1">
      <alignment horizontal="center"/>
    </xf>
    <xf numFmtId="2" fontId="72" fillId="34" borderId="22" xfId="0" applyNumberFormat="1" applyFont="1" applyFill="1" applyBorder="1" applyAlignment="1">
      <alignment horizontal="center" vertical="center" wrapText="1"/>
    </xf>
    <xf numFmtId="2" fontId="72" fillId="34" borderId="23" xfId="0" applyNumberFormat="1" applyFont="1" applyFill="1" applyBorder="1" applyAlignment="1">
      <alignment horizontal="center" vertical="center" wrapText="1"/>
    </xf>
    <xf numFmtId="2" fontId="72" fillId="34" borderId="24" xfId="0" applyNumberFormat="1" applyFont="1" applyFill="1" applyBorder="1" applyAlignment="1">
      <alignment horizontal="center" vertical="center" wrapText="1"/>
    </xf>
    <xf numFmtId="2" fontId="71" fillId="33" borderId="12" xfId="0" applyNumberFormat="1" applyFont="1" applyFill="1" applyBorder="1" applyAlignment="1">
      <alignment horizontal="right"/>
    </xf>
    <xf numFmtId="2" fontId="71" fillId="33" borderId="13" xfId="0" applyNumberFormat="1" applyFont="1" applyFill="1" applyBorder="1" applyAlignment="1">
      <alignment horizontal="right"/>
    </xf>
    <xf numFmtId="0" fontId="71" fillId="33" borderId="10" xfId="0" applyFont="1" applyFill="1" applyBorder="1" applyAlignment="1">
      <alignment horizontal="center" vertical="center" wrapText="1"/>
    </xf>
    <xf numFmtId="2" fontId="71" fillId="33" borderId="10" xfId="0" applyNumberFormat="1" applyFont="1" applyFill="1" applyBorder="1" applyAlignment="1">
      <alignment horizontal="center" vertical="center" wrapText="1"/>
    </xf>
    <xf numFmtId="2" fontId="71" fillId="0" borderId="12" xfId="0" applyNumberFormat="1" applyFont="1" applyFill="1" applyBorder="1" applyAlignment="1">
      <alignment horizontal="right"/>
    </xf>
    <xf numFmtId="2" fontId="71" fillId="0" borderId="13" xfId="0" applyNumberFormat="1" applyFont="1" applyFill="1" applyBorder="1" applyAlignment="1">
      <alignment horizontal="right"/>
    </xf>
    <xf numFmtId="0" fontId="71" fillId="33" borderId="10" xfId="0" applyFont="1" applyFill="1" applyBorder="1" applyAlignment="1">
      <alignment horizontal="center" vertical="center"/>
    </xf>
    <xf numFmtId="0" fontId="72" fillId="0" borderId="0" xfId="0" applyFont="1" applyAlignment="1">
      <alignment horizontal="center" vertical="center"/>
    </xf>
    <xf numFmtId="0" fontId="92" fillId="0" borderId="20"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14"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21" xfId="0" applyFont="1" applyBorder="1" applyAlignment="1">
      <alignment horizontal="center" vertical="center" wrapText="1"/>
    </xf>
    <xf numFmtId="0" fontId="92" fillId="0" borderId="15" xfId="0" applyFont="1" applyBorder="1" applyAlignment="1">
      <alignment horizontal="center" vertical="center" wrapText="1"/>
    </xf>
    <xf numFmtId="0" fontId="84" fillId="0" borderId="10" xfId="0" applyFont="1" applyBorder="1" applyAlignment="1">
      <alignment horizontal="center"/>
    </xf>
    <xf numFmtId="0" fontId="76" fillId="0" borderId="25" xfId="0" applyFont="1" applyBorder="1" applyAlignment="1">
      <alignment horizontal="center"/>
    </xf>
    <xf numFmtId="0" fontId="76" fillId="0" borderId="26" xfId="0" applyFont="1" applyBorder="1" applyAlignment="1">
      <alignment horizontal="center"/>
    </xf>
    <xf numFmtId="0" fontId="76" fillId="0" borderId="27" xfId="0" applyFont="1" applyBorder="1" applyAlignment="1">
      <alignment horizontal="center"/>
    </xf>
    <xf numFmtId="0" fontId="74" fillId="0"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1" xfId="55"/>
    <cellStyle name="Normal 25" xfId="56"/>
    <cellStyle name="Normal_BIEU-CC1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200025</xdr:rowOff>
    </xdr:from>
    <xdr:to>
      <xdr:col>1</xdr:col>
      <xdr:colOff>581025</xdr:colOff>
      <xdr:row>1</xdr:row>
      <xdr:rowOff>200025</xdr:rowOff>
    </xdr:to>
    <xdr:sp>
      <xdr:nvSpPr>
        <xdr:cNvPr id="1" name="Straight Connector 1"/>
        <xdr:cNvSpPr>
          <a:spLocks/>
        </xdr:cNvSpPr>
      </xdr:nvSpPr>
      <xdr:spPr>
        <a:xfrm>
          <a:off x="152400" y="400050"/>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752475</xdr:colOff>
      <xdr:row>2</xdr:row>
      <xdr:rowOff>9525</xdr:rowOff>
    </xdr:from>
    <xdr:to>
      <xdr:col>7</xdr:col>
      <xdr:colOff>38100</xdr:colOff>
      <xdr:row>2</xdr:row>
      <xdr:rowOff>9525</xdr:rowOff>
    </xdr:to>
    <xdr:sp>
      <xdr:nvSpPr>
        <xdr:cNvPr id="2" name="Straight Connector 2"/>
        <xdr:cNvSpPr>
          <a:spLocks/>
        </xdr:cNvSpPr>
      </xdr:nvSpPr>
      <xdr:spPr>
        <a:xfrm>
          <a:off x="4210050" y="409575"/>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219075</xdr:rowOff>
    </xdr:from>
    <xdr:to>
      <xdr:col>1</xdr:col>
      <xdr:colOff>742950</xdr:colOff>
      <xdr:row>1</xdr:row>
      <xdr:rowOff>219075</xdr:rowOff>
    </xdr:to>
    <xdr:sp>
      <xdr:nvSpPr>
        <xdr:cNvPr id="1" name="Straight Connector 1"/>
        <xdr:cNvSpPr>
          <a:spLocks/>
        </xdr:cNvSpPr>
      </xdr:nvSpPr>
      <xdr:spPr>
        <a:xfrm>
          <a:off x="314325" y="447675"/>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485775</xdr:colOff>
      <xdr:row>2</xdr:row>
      <xdr:rowOff>9525</xdr:rowOff>
    </xdr:from>
    <xdr:to>
      <xdr:col>7</xdr:col>
      <xdr:colOff>152400</xdr:colOff>
      <xdr:row>2</xdr:row>
      <xdr:rowOff>9525</xdr:rowOff>
    </xdr:to>
    <xdr:sp>
      <xdr:nvSpPr>
        <xdr:cNvPr id="2" name="Straight Connector 2"/>
        <xdr:cNvSpPr>
          <a:spLocks/>
        </xdr:cNvSpPr>
      </xdr:nvSpPr>
      <xdr:spPr>
        <a:xfrm>
          <a:off x="3943350" y="466725"/>
          <a:ext cx="247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219075</xdr:rowOff>
    </xdr:from>
    <xdr:to>
      <xdr:col>1</xdr:col>
      <xdr:colOff>733425</xdr:colOff>
      <xdr:row>1</xdr:row>
      <xdr:rowOff>219075</xdr:rowOff>
    </xdr:to>
    <xdr:sp>
      <xdr:nvSpPr>
        <xdr:cNvPr id="1" name="Straight Connector 1"/>
        <xdr:cNvSpPr>
          <a:spLocks/>
        </xdr:cNvSpPr>
      </xdr:nvSpPr>
      <xdr:spPr>
        <a:xfrm>
          <a:off x="371475" y="447675"/>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xdr:row>
      <xdr:rowOff>9525</xdr:rowOff>
    </xdr:from>
    <xdr:to>
      <xdr:col>7</xdr:col>
      <xdr:colOff>0</xdr:colOff>
      <xdr:row>2</xdr:row>
      <xdr:rowOff>9525</xdr:rowOff>
    </xdr:to>
    <xdr:sp>
      <xdr:nvSpPr>
        <xdr:cNvPr id="2" name="Straight Connector 2"/>
        <xdr:cNvSpPr>
          <a:spLocks/>
        </xdr:cNvSpPr>
      </xdr:nvSpPr>
      <xdr:spPr>
        <a:xfrm>
          <a:off x="3743325" y="466725"/>
          <a:ext cx="1847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Danh%20s&#225;ch%20c&#225;c%20danh%20m&#7909;c,%20c&#244;ng%20tr&#236;nh%20s&#7917;%20d&#7909;ng%20&#273;&#7845;t%202021-20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ị trấn Khe Tre"/>
      <sheetName val="xã Hương Phú"/>
      <sheetName val="xã Thượng Lộ"/>
      <sheetName val="xã Thượng Quảng"/>
      <sheetName val="xã Thượng Nhật"/>
      <sheetName val="xã Hương Xuân"/>
      <sheetName val="xã Thượng Long"/>
      <sheetName val="xã Hương Sơn"/>
      <sheetName val="xã Hương Hữu"/>
      <sheetName val="xã Hương Lộc"/>
    </sheetNames>
    <sheetDataSet>
      <sheetData sheetId="3">
        <row r="13">
          <cell r="B13" t="str">
            <v>Đường phát triển sản xuất thôn 5 từ nhà ông Trung đến khe Thanh niên</v>
          </cell>
        </row>
        <row r="21">
          <cell r="B21" t="str">
            <v>Làm mới đập khe Bon thôn 2, khe Xăm thôn 4</v>
          </cell>
        </row>
        <row r="22">
          <cell r="B22" t="str">
            <v>Nâng cấp đập thủy lợi Gia Hồ thôn 2</v>
          </cell>
        </row>
        <row r="23">
          <cell r="B23" t="str">
            <v>Xây dựng hệ thống kênh mương từ ruộng ông Diện đến ruộng ông Vinh thôn 1</v>
          </cell>
        </row>
        <row r="24">
          <cell r="B24" t="str">
            <v>Xây dựng hệ thống kênh mương từ nhà ông Vía đến ruộng ông Bòn thôn 3</v>
          </cell>
        </row>
        <row r="25">
          <cell r="B25" t="str">
            <v>Nâng cấp, sửa chữa hệ thống kênh mương thôn 1,2,3,4,5,6,7</v>
          </cell>
        </row>
        <row r="29">
          <cell r="B29" t="str">
            <v>Kè sạt lở khe Sria thôn 2 từ nhà ông Tình đến nhà ông Thăng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268"/>
  <sheetViews>
    <sheetView tabSelected="1" zoomScalePageLayoutView="0" workbookViewId="0" topLeftCell="A109">
      <selection activeCell="E256" sqref="E256"/>
    </sheetView>
  </sheetViews>
  <sheetFormatPr defaultColWidth="9.00390625" defaultRowHeight="15"/>
  <cols>
    <col min="1" max="1" width="9.00390625" style="315" customWidth="1"/>
    <col min="2" max="2" width="31.8515625" style="315" customWidth="1"/>
    <col min="3" max="3" width="14.57421875" style="315" customWidth="1"/>
    <col min="4" max="16" width="9.00390625" style="317" customWidth="1"/>
    <col min="17" max="16384" width="9.00390625" style="315" customWidth="1"/>
  </cols>
  <sheetData>
    <row r="1" spans="1:18" ht="15.75">
      <c r="A1" s="375" t="s">
        <v>425</v>
      </c>
      <c r="B1" s="375"/>
      <c r="C1" s="375"/>
      <c r="D1" s="375"/>
      <c r="E1" s="375"/>
      <c r="F1" s="375"/>
      <c r="G1" s="375"/>
      <c r="H1" s="375"/>
      <c r="I1" s="375"/>
      <c r="J1" s="375"/>
      <c r="K1" s="375"/>
      <c r="L1" s="375"/>
      <c r="M1" s="375"/>
      <c r="N1" s="375"/>
      <c r="O1" s="375"/>
      <c r="P1" s="375"/>
      <c r="Q1" s="375"/>
      <c r="R1" s="375"/>
    </row>
    <row r="2" spans="4:12" ht="16.5" thickBot="1">
      <c r="D2" s="316"/>
      <c r="F2" s="316"/>
      <c r="G2" s="316"/>
      <c r="H2" s="316"/>
      <c r="I2" s="316"/>
      <c r="J2" s="316"/>
      <c r="K2" s="316"/>
      <c r="L2" s="316"/>
    </row>
    <row r="3" spans="1:18" ht="16.5" thickTop="1">
      <c r="A3" s="380" t="s">
        <v>0</v>
      </c>
      <c r="B3" s="382" t="s">
        <v>80</v>
      </c>
      <c r="C3" s="382" t="s">
        <v>81</v>
      </c>
      <c r="D3" s="384" t="s">
        <v>3</v>
      </c>
      <c r="E3" s="384"/>
      <c r="F3" s="384"/>
      <c r="G3" s="384" t="s">
        <v>82</v>
      </c>
      <c r="H3" s="384"/>
      <c r="I3" s="384"/>
      <c r="J3" s="384"/>
      <c r="K3" s="384"/>
      <c r="L3" s="384"/>
      <c r="M3" s="384"/>
      <c r="N3" s="248"/>
      <c r="O3" s="248"/>
      <c r="P3" s="248"/>
      <c r="Q3" s="382" t="s">
        <v>6</v>
      </c>
      <c r="R3" s="385" t="s">
        <v>4</v>
      </c>
    </row>
    <row r="4" spans="1:18" ht="31.5">
      <c r="A4" s="381"/>
      <c r="B4" s="383"/>
      <c r="C4" s="383"/>
      <c r="D4" s="249" t="s">
        <v>8</v>
      </c>
      <c r="E4" s="249" t="s">
        <v>83</v>
      </c>
      <c r="F4" s="249" t="s">
        <v>9</v>
      </c>
      <c r="G4" s="249" t="s">
        <v>84</v>
      </c>
      <c r="H4" s="249" t="s">
        <v>10</v>
      </c>
      <c r="I4" s="249" t="s">
        <v>11</v>
      </c>
      <c r="J4" s="249" t="s">
        <v>12</v>
      </c>
      <c r="K4" s="249" t="s">
        <v>13</v>
      </c>
      <c r="L4" s="249" t="s">
        <v>85</v>
      </c>
      <c r="M4" s="318" t="s">
        <v>86</v>
      </c>
      <c r="N4" s="250" t="s">
        <v>221</v>
      </c>
      <c r="O4" s="250" t="s">
        <v>222</v>
      </c>
      <c r="P4" s="250" t="s">
        <v>223</v>
      </c>
      <c r="Q4" s="383"/>
      <c r="R4" s="386"/>
    </row>
    <row r="5" spans="1:18" ht="15.75">
      <c r="A5" s="251" t="s">
        <v>16</v>
      </c>
      <c r="B5" s="252" t="s">
        <v>17</v>
      </c>
      <c r="C5" s="253" t="s">
        <v>156</v>
      </c>
      <c r="D5" s="254">
        <v>0.165</v>
      </c>
      <c r="E5" s="255"/>
      <c r="F5" s="254">
        <v>0.165</v>
      </c>
      <c r="G5" s="254"/>
      <c r="H5" s="254"/>
      <c r="I5" s="254"/>
      <c r="J5" s="254"/>
      <c r="K5" s="254"/>
      <c r="L5" s="254"/>
      <c r="M5" s="319">
        <v>0.165</v>
      </c>
      <c r="N5" s="319"/>
      <c r="O5" s="319"/>
      <c r="P5" s="319"/>
      <c r="Q5" s="253"/>
      <c r="R5" s="256"/>
    </row>
    <row r="6" spans="1:18" ht="15.75">
      <c r="A6" s="251" t="s">
        <v>90</v>
      </c>
      <c r="B6" s="252" t="s">
        <v>157</v>
      </c>
      <c r="C6" s="253" t="s">
        <v>156</v>
      </c>
      <c r="D6" s="254">
        <v>0.351</v>
      </c>
      <c r="E6" s="255">
        <v>0.07</v>
      </c>
      <c r="F6" s="254">
        <v>0.28099999999999997</v>
      </c>
      <c r="G6" s="254"/>
      <c r="H6" s="254"/>
      <c r="I6" s="254"/>
      <c r="J6" s="254"/>
      <c r="K6" s="254"/>
      <c r="L6" s="254"/>
      <c r="M6" s="319">
        <v>0.281</v>
      </c>
      <c r="N6" s="319"/>
      <c r="O6" s="319"/>
      <c r="P6" s="319"/>
      <c r="Q6" s="253"/>
      <c r="R6" s="256"/>
    </row>
    <row r="7" spans="1:18" ht="15.75">
      <c r="A7" s="251" t="s">
        <v>92</v>
      </c>
      <c r="B7" s="252" t="s">
        <v>158</v>
      </c>
      <c r="C7" s="253" t="s">
        <v>156</v>
      </c>
      <c r="D7" s="254">
        <v>0.5</v>
      </c>
      <c r="E7" s="255">
        <v>0</v>
      </c>
      <c r="F7" s="254">
        <v>0.5</v>
      </c>
      <c r="G7" s="254"/>
      <c r="H7" s="254"/>
      <c r="I7" s="254"/>
      <c r="J7" s="254">
        <v>0.5</v>
      </c>
      <c r="K7" s="254"/>
      <c r="L7" s="254"/>
      <c r="M7" s="314"/>
      <c r="N7" s="314"/>
      <c r="O7" s="314"/>
      <c r="P7" s="314"/>
      <c r="Q7" s="253"/>
      <c r="R7" s="256"/>
    </row>
    <row r="8" spans="1:18" ht="15.75">
      <c r="A8" s="251" t="s">
        <v>94</v>
      </c>
      <c r="B8" s="257" t="s">
        <v>159</v>
      </c>
      <c r="C8" s="253" t="s">
        <v>156</v>
      </c>
      <c r="D8" s="254">
        <v>3.25</v>
      </c>
      <c r="E8" s="255">
        <v>0</v>
      </c>
      <c r="F8" s="254">
        <v>3.25</v>
      </c>
      <c r="G8" s="254"/>
      <c r="H8" s="254"/>
      <c r="I8" s="254">
        <v>3.25</v>
      </c>
      <c r="J8" s="254"/>
      <c r="K8" s="254"/>
      <c r="L8" s="254"/>
      <c r="M8" s="314"/>
      <c r="N8" s="314"/>
      <c r="O8" s="314"/>
      <c r="P8" s="314"/>
      <c r="Q8" s="253"/>
      <c r="R8" s="256"/>
    </row>
    <row r="9" spans="1:18" ht="63">
      <c r="A9" s="251" t="s">
        <v>96</v>
      </c>
      <c r="B9" s="258" t="s">
        <v>160</v>
      </c>
      <c r="C9" s="259" t="s">
        <v>156</v>
      </c>
      <c r="D9" s="260">
        <v>2</v>
      </c>
      <c r="E9" s="261">
        <v>0</v>
      </c>
      <c r="F9" s="260">
        <v>2</v>
      </c>
      <c r="G9" s="260"/>
      <c r="H9" s="260"/>
      <c r="I9" s="260"/>
      <c r="J9" s="260">
        <v>2</v>
      </c>
      <c r="K9" s="260"/>
      <c r="L9" s="260"/>
      <c r="M9" s="298"/>
      <c r="N9" s="298"/>
      <c r="O9" s="298"/>
      <c r="P9" s="298"/>
      <c r="Q9" s="259"/>
      <c r="R9" s="262"/>
    </row>
    <row r="10" spans="1:18" ht="31.5">
      <c r="A10" s="251" t="s">
        <v>99</v>
      </c>
      <c r="B10" s="258" t="s">
        <v>161</v>
      </c>
      <c r="C10" s="259" t="s">
        <v>156</v>
      </c>
      <c r="D10" s="260">
        <v>4</v>
      </c>
      <c r="E10" s="261">
        <v>0</v>
      </c>
      <c r="F10" s="260">
        <v>4</v>
      </c>
      <c r="G10" s="260"/>
      <c r="H10" s="260"/>
      <c r="I10" s="260"/>
      <c r="J10" s="260"/>
      <c r="K10" s="260"/>
      <c r="L10" s="260">
        <v>4</v>
      </c>
      <c r="M10" s="298"/>
      <c r="N10" s="298"/>
      <c r="O10" s="298"/>
      <c r="P10" s="298"/>
      <c r="Q10" s="259"/>
      <c r="R10" s="262"/>
    </row>
    <row r="11" spans="1:18" ht="47.25">
      <c r="A11" s="251" t="s">
        <v>101</v>
      </c>
      <c r="B11" s="258" t="s">
        <v>162</v>
      </c>
      <c r="C11" s="259" t="s">
        <v>156</v>
      </c>
      <c r="D11" s="260">
        <v>2</v>
      </c>
      <c r="E11" s="261">
        <v>1</v>
      </c>
      <c r="F11" s="260">
        <v>1</v>
      </c>
      <c r="G11" s="260"/>
      <c r="H11" s="260"/>
      <c r="I11" s="260"/>
      <c r="J11" s="260">
        <v>0.3</v>
      </c>
      <c r="K11" s="260"/>
      <c r="L11" s="260">
        <v>0.7</v>
      </c>
      <c r="M11" s="298"/>
      <c r="N11" s="298"/>
      <c r="O11" s="298"/>
      <c r="P11" s="298"/>
      <c r="Q11" s="259"/>
      <c r="R11" s="263"/>
    </row>
    <row r="12" spans="1:18" ht="31.5">
      <c r="A12" s="251" t="s">
        <v>103</v>
      </c>
      <c r="B12" s="258" t="s">
        <v>163</v>
      </c>
      <c r="C12" s="259" t="s">
        <v>156</v>
      </c>
      <c r="D12" s="260">
        <v>0.8</v>
      </c>
      <c r="E12" s="261">
        <v>0</v>
      </c>
      <c r="F12" s="260">
        <v>0.8</v>
      </c>
      <c r="G12" s="260"/>
      <c r="H12" s="260"/>
      <c r="I12" s="260"/>
      <c r="J12" s="260"/>
      <c r="K12" s="260"/>
      <c r="L12" s="260">
        <v>0.8</v>
      </c>
      <c r="M12" s="298"/>
      <c r="N12" s="298"/>
      <c r="O12" s="298"/>
      <c r="P12" s="298"/>
      <c r="Q12" s="259"/>
      <c r="R12" s="262"/>
    </row>
    <row r="13" spans="1:18" ht="47.25">
      <c r="A13" s="251" t="s">
        <v>105</v>
      </c>
      <c r="B13" s="258" t="s">
        <v>164</v>
      </c>
      <c r="C13" s="259" t="s">
        <v>156</v>
      </c>
      <c r="D13" s="260">
        <v>1.2</v>
      </c>
      <c r="E13" s="261">
        <v>0</v>
      </c>
      <c r="F13" s="260">
        <v>1.2</v>
      </c>
      <c r="G13" s="260"/>
      <c r="H13" s="260"/>
      <c r="I13" s="260"/>
      <c r="J13" s="260"/>
      <c r="K13" s="260"/>
      <c r="L13" s="260">
        <v>1.2</v>
      </c>
      <c r="M13" s="298"/>
      <c r="N13" s="298"/>
      <c r="O13" s="298"/>
      <c r="P13" s="298"/>
      <c r="Q13" s="259"/>
      <c r="R13" s="262"/>
    </row>
    <row r="14" spans="1:18" ht="15.75">
      <c r="A14" s="251" t="s">
        <v>107</v>
      </c>
      <c r="B14" s="264" t="s">
        <v>17</v>
      </c>
      <c r="C14" s="265" t="s">
        <v>64</v>
      </c>
      <c r="D14" s="287">
        <v>0.21</v>
      </c>
      <c r="E14" s="261">
        <v>0</v>
      </c>
      <c r="F14" s="266">
        <f aca="true" t="shared" si="0" ref="F14:F19">D14-E14</f>
        <v>0.21</v>
      </c>
      <c r="G14" s="267">
        <v>0.21</v>
      </c>
      <c r="H14" s="266"/>
      <c r="I14" s="266"/>
      <c r="J14" s="266"/>
      <c r="K14" s="266"/>
      <c r="L14" s="266"/>
      <c r="M14" s="314"/>
      <c r="N14" s="314"/>
      <c r="O14" s="314"/>
      <c r="P14" s="314"/>
      <c r="Q14" s="320"/>
      <c r="R14" s="321"/>
    </row>
    <row r="15" spans="1:18" ht="31.5">
      <c r="A15" s="251" t="s">
        <v>109</v>
      </c>
      <c r="B15" s="264" t="s">
        <v>20</v>
      </c>
      <c r="C15" s="265" t="s">
        <v>64</v>
      </c>
      <c r="D15" s="287">
        <v>4.39</v>
      </c>
      <c r="E15" s="261">
        <v>0</v>
      </c>
      <c r="F15" s="266">
        <f t="shared" si="0"/>
        <v>4.39</v>
      </c>
      <c r="G15" s="266"/>
      <c r="H15" s="266">
        <f>D15</f>
        <v>4.39</v>
      </c>
      <c r="I15" s="266"/>
      <c r="J15" s="266"/>
      <c r="K15" s="266"/>
      <c r="L15" s="266"/>
      <c r="M15" s="314"/>
      <c r="N15" s="314"/>
      <c r="O15" s="314"/>
      <c r="P15" s="314"/>
      <c r="Q15" s="320"/>
      <c r="R15" s="321"/>
    </row>
    <row r="16" spans="1:18" ht="15.75">
      <c r="A16" s="251" t="s">
        <v>111</v>
      </c>
      <c r="B16" s="264" t="s">
        <v>21</v>
      </c>
      <c r="C16" s="265" t="s">
        <v>64</v>
      </c>
      <c r="D16" s="287">
        <v>0.7</v>
      </c>
      <c r="E16" s="261">
        <v>0</v>
      </c>
      <c r="F16" s="266">
        <f t="shared" si="0"/>
        <v>0.7</v>
      </c>
      <c r="G16" s="266"/>
      <c r="H16" s="266">
        <v>0.7</v>
      </c>
      <c r="I16" s="266"/>
      <c r="J16" s="266"/>
      <c r="K16" s="266"/>
      <c r="L16" s="266"/>
      <c r="M16" s="314"/>
      <c r="N16" s="314"/>
      <c r="O16" s="314"/>
      <c r="P16" s="314"/>
      <c r="Q16" s="320"/>
      <c r="R16" s="321"/>
    </row>
    <row r="17" spans="1:18" ht="31.5">
      <c r="A17" s="251" t="s">
        <v>113</v>
      </c>
      <c r="B17" s="264" t="s">
        <v>22</v>
      </c>
      <c r="C17" s="265" t="s">
        <v>64</v>
      </c>
      <c r="D17" s="287">
        <v>0.7</v>
      </c>
      <c r="E17" s="261">
        <v>0</v>
      </c>
      <c r="F17" s="266">
        <f t="shared" si="0"/>
        <v>0.7</v>
      </c>
      <c r="G17" s="266"/>
      <c r="H17" s="266">
        <f>D17</f>
        <v>0.7</v>
      </c>
      <c r="I17" s="266"/>
      <c r="J17" s="314"/>
      <c r="K17" s="266"/>
      <c r="L17" s="266"/>
      <c r="M17" s="314"/>
      <c r="N17" s="314"/>
      <c r="O17" s="314"/>
      <c r="P17" s="314"/>
      <c r="Q17" s="320"/>
      <c r="R17" s="321"/>
    </row>
    <row r="18" spans="1:18" ht="15.75">
      <c r="A18" s="251" t="s">
        <v>115</v>
      </c>
      <c r="B18" s="264" t="s">
        <v>23</v>
      </c>
      <c r="C18" s="265" t="s">
        <v>64</v>
      </c>
      <c r="D18" s="287">
        <v>0.8</v>
      </c>
      <c r="E18" s="261">
        <v>0</v>
      </c>
      <c r="F18" s="266">
        <f t="shared" si="0"/>
        <v>0.8</v>
      </c>
      <c r="G18" s="266"/>
      <c r="H18" s="266">
        <v>0.8</v>
      </c>
      <c r="I18" s="266"/>
      <c r="J18" s="314"/>
      <c r="K18" s="266"/>
      <c r="L18" s="266"/>
      <c r="M18" s="314"/>
      <c r="N18" s="314"/>
      <c r="O18" s="314"/>
      <c r="P18" s="314"/>
      <c r="Q18" s="320"/>
      <c r="R18" s="321"/>
    </row>
    <row r="19" spans="1:18" ht="78.75">
      <c r="A19" s="251" t="s">
        <v>117</v>
      </c>
      <c r="B19" s="268" t="s">
        <v>24</v>
      </c>
      <c r="C19" s="265" t="s">
        <v>64</v>
      </c>
      <c r="D19" s="287">
        <v>1.5</v>
      </c>
      <c r="E19" s="261">
        <v>0</v>
      </c>
      <c r="F19" s="266">
        <f t="shared" si="0"/>
        <v>1.5</v>
      </c>
      <c r="G19" s="314"/>
      <c r="H19" s="314"/>
      <c r="I19" s="314">
        <f>D19</f>
        <v>1.5</v>
      </c>
      <c r="J19" s="314"/>
      <c r="K19" s="314"/>
      <c r="L19" s="314"/>
      <c r="M19" s="314"/>
      <c r="N19" s="314"/>
      <c r="O19" s="314"/>
      <c r="P19" s="314"/>
      <c r="Q19" s="320"/>
      <c r="R19" s="321"/>
    </row>
    <row r="20" spans="1:18" ht="31.5">
      <c r="A20" s="251" t="s">
        <v>119</v>
      </c>
      <c r="B20" s="264" t="s">
        <v>27</v>
      </c>
      <c r="C20" s="265" t="s">
        <v>64</v>
      </c>
      <c r="D20" s="287">
        <v>4</v>
      </c>
      <c r="E20" s="261">
        <v>0</v>
      </c>
      <c r="F20" s="266">
        <f aca="true" t="shared" si="1" ref="F20:F72">D20-E20</f>
        <v>4</v>
      </c>
      <c r="G20" s="314"/>
      <c r="H20" s="314"/>
      <c r="I20" s="314"/>
      <c r="J20" s="314"/>
      <c r="K20" s="314"/>
      <c r="L20" s="314">
        <v>4</v>
      </c>
      <c r="M20" s="314"/>
      <c r="N20" s="314"/>
      <c r="O20" s="314"/>
      <c r="P20" s="314"/>
      <c r="Q20" s="320"/>
      <c r="R20" s="321"/>
    </row>
    <row r="21" spans="1:18" ht="15.75">
      <c r="A21" s="251" t="s">
        <v>121</v>
      </c>
      <c r="B21" s="264" t="s">
        <v>30</v>
      </c>
      <c r="C21" s="265" t="s">
        <v>64</v>
      </c>
      <c r="D21" s="287">
        <v>0.7</v>
      </c>
      <c r="E21" s="261">
        <v>0</v>
      </c>
      <c r="F21" s="266">
        <f t="shared" si="1"/>
        <v>0.7</v>
      </c>
      <c r="G21" s="314"/>
      <c r="H21" s="314">
        <f>D21</f>
        <v>0.7</v>
      </c>
      <c r="I21" s="314"/>
      <c r="J21" s="314"/>
      <c r="K21" s="314"/>
      <c r="L21" s="314"/>
      <c r="M21" s="314"/>
      <c r="N21" s="314"/>
      <c r="O21" s="314"/>
      <c r="P21" s="314"/>
      <c r="Q21" s="320"/>
      <c r="R21" s="321"/>
    </row>
    <row r="22" spans="1:18" ht="15.75">
      <c r="A22" s="251" t="s">
        <v>123</v>
      </c>
      <c r="B22" s="264" t="s">
        <v>31</v>
      </c>
      <c r="C22" s="265" t="s">
        <v>64</v>
      </c>
      <c r="D22" s="287">
        <v>0.7</v>
      </c>
      <c r="E22" s="261">
        <v>0</v>
      </c>
      <c r="F22" s="266">
        <f t="shared" si="1"/>
        <v>0.7</v>
      </c>
      <c r="G22" s="314"/>
      <c r="H22" s="314">
        <f>D22</f>
        <v>0.7</v>
      </c>
      <c r="I22" s="314"/>
      <c r="J22" s="314"/>
      <c r="K22" s="314"/>
      <c r="L22" s="314"/>
      <c r="M22" s="314"/>
      <c r="N22" s="314"/>
      <c r="O22" s="314"/>
      <c r="P22" s="314"/>
      <c r="Q22" s="320"/>
      <c r="R22" s="321"/>
    </row>
    <row r="23" spans="1:18" ht="31.5">
      <c r="A23" s="251" t="s">
        <v>125</v>
      </c>
      <c r="B23" s="269" t="s">
        <v>67</v>
      </c>
      <c r="C23" s="270" t="s">
        <v>64</v>
      </c>
      <c r="D23" s="271">
        <v>0.08</v>
      </c>
      <c r="E23" s="261">
        <v>0</v>
      </c>
      <c r="F23" s="266">
        <f t="shared" si="1"/>
        <v>0.08</v>
      </c>
      <c r="G23" s="314"/>
      <c r="H23" s="314"/>
      <c r="I23" s="314">
        <f>D23</f>
        <v>0.08</v>
      </c>
      <c r="J23" s="314"/>
      <c r="K23" s="314"/>
      <c r="L23" s="314"/>
      <c r="M23" s="314"/>
      <c r="N23" s="314"/>
      <c r="O23" s="314"/>
      <c r="P23" s="314"/>
      <c r="Q23" s="320"/>
      <c r="R23" s="321"/>
    </row>
    <row r="24" spans="1:18" ht="31.5">
      <c r="A24" s="251" t="s">
        <v>127</v>
      </c>
      <c r="B24" s="264" t="s">
        <v>32</v>
      </c>
      <c r="C24" s="265" t="s">
        <v>64</v>
      </c>
      <c r="D24" s="287">
        <v>1.5</v>
      </c>
      <c r="E24" s="261">
        <v>0</v>
      </c>
      <c r="F24" s="266">
        <f t="shared" si="1"/>
        <v>1.5</v>
      </c>
      <c r="G24" s="314">
        <v>0.2</v>
      </c>
      <c r="H24" s="314"/>
      <c r="I24" s="314">
        <v>1.3</v>
      </c>
      <c r="J24" s="314"/>
      <c r="K24" s="314"/>
      <c r="L24" s="314"/>
      <c r="M24" s="314"/>
      <c r="N24" s="314"/>
      <c r="O24" s="314"/>
      <c r="P24" s="314"/>
      <c r="Q24" s="320"/>
      <c r="R24" s="321"/>
    </row>
    <row r="25" spans="1:18" ht="47.25">
      <c r="A25" s="251" t="s">
        <v>129</v>
      </c>
      <c r="B25" s="264" t="s">
        <v>73</v>
      </c>
      <c r="C25" s="265" t="s">
        <v>64</v>
      </c>
      <c r="D25" s="287">
        <v>1.68</v>
      </c>
      <c r="E25" s="261">
        <v>0</v>
      </c>
      <c r="F25" s="266">
        <f t="shared" si="1"/>
        <v>1.68</v>
      </c>
      <c r="G25" s="314"/>
      <c r="H25" s="314"/>
      <c r="I25" s="314">
        <f>D25</f>
        <v>1.68</v>
      </c>
      <c r="J25" s="314"/>
      <c r="K25" s="314"/>
      <c r="L25" s="314"/>
      <c r="M25" s="314"/>
      <c r="N25" s="314"/>
      <c r="O25" s="314"/>
      <c r="P25" s="314"/>
      <c r="Q25" s="320"/>
      <c r="R25" s="321"/>
    </row>
    <row r="26" spans="1:18" ht="31.5">
      <c r="A26" s="251" t="s">
        <v>131</v>
      </c>
      <c r="B26" s="264" t="s">
        <v>33</v>
      </c>
      <c r="C26" s="265" t="s">
        <v>64</v>
      </c>
      <c r="D26" s="287">
        <v>1</v>
      </c>
      <c r="E26" s="261">
        <v>0</v>
      </c>
      <c r="F26" s="266">
        <f t="shared" si="1"/>
        <v>1</v>
      </c>
      <c r="G26" s="314"/>
      <c r="H26" s="314">
        <v>0.5</v>
      </c>
      <c r="I26" s="314">
        <v>0.5</v>
      </c>
      <c r="J26" s="314"/>
      <c r="K26" s="314"/>
      <c r="L26" s="314"/>
      <c r="M26" s="314"/>
      <c r="N26" s="314"/>
      <c r="O26" s="314"/>
      <c r="P26" s="314"/>
      <c r="Q26" s="320"/>
      <c r="R26" s="321"/>
    </row>
    <row r="27" spans="1:18" ht="31.5">
      <c r="A27" s="251" t="s">
        <v>133</v>
      </c>
      <c r="B27" s="264" t="s">
        <v>34</v>
      </c>
      <c r="C27" s="265" t="s">
        <v>65</v>
      </c>
      <c r="D27" s="287">
        <v>2</v>
      </c>
      <c r="E27" s="261">
        <v>0</v>
      </c>
      <c r="F27" s="266">
        <f t="shared" si="1"/>
        <v>2</v>
      </c>
      <c r="G27" s="314"/>
      <c r="H27" s="314"/>
      <c r="I27" s="314"/>
      <c r="J27" s="314"/>
      <c r="K27" s="314">
        <v>0.5</v>
      </c>
      <c r="L27" s="314">
        <v>1.5</v>
      </c>
      <c r="M27" s="314"/>
      <c r="N27" s="314"/>
      <c r="O27" s="314"/>
      <c r="P27" s="314"/>
      <c r="Q27" s="320"/>
      <c r="R27" s="321"/>
    </row>
    <row r="28" spans="1:18" ht="31.5">
      <c r="A28" s="251" t="s">
        <v>135</v>
      </c>
      <c r="B28" s="268" t="s">
        <v>35</v>
      </c>
      <c r="C28" s="265" t="s">
        <v>64</v>
      </c>
      <c r="D28" s="287">
        <v>1.5</v>
      </c>
      <c r="E28" s="261">
        <v>0</v>
      </c>
      <c r="F28" s="266">
        <f t="shared" si="1"/>
        <v>1.5</v>
      </c>
      <c r="G28" s="314"/>
      <c r="H28" s="314"/>
      <c r="I28" s="314">
        <f>D28</f>
        <v>1.5</v>
      </c>
      <c r="J28" s="314"/>
      <c r="K28" s="314"/>
      <c r="L28" s="314"/>
      <c r="M28" s="314"/>
      <c r="N28" s="314"/>
      <c r="O28" s="314"/>
      <c r="P28" s="314"/>
      <c r="Q28" s="320"/>
      <c r="R28" s="321"/>
    </row>
    <row r="29" spans="1:18" ht="15.75">
      <c r="A29" s="251" t="s">
        <v>137</v>
      </c>
      <c r="B29" s="264" t="s">
        <v>36</v>
      </c>
      <c r="C29" s="265" t="s">
        <v>64</v>
      </c>
      <c r="D29" s="287">
        <v>1</v>
      </c>
      <c r="E29" s="261">
        <v>0</v>
      </c>
      <c r="F29" s="266">
        <f t="shared" si="1"/>
        <v>1</v>
      </c>
      <c r="G29" s="314"/>
      <c r="H29" s="314"/>
      <c r="I29" s="314"/>
      <c r="J29" s="314"/>
      <c r="K29" s="314"/>
      <c r="L29" s="314">
        <f>G29</f>
        <v>0</v>
      </c>
      <c r="M29" s="314"/>
      <c r="N29" s="314"/>
      <c r="O29" s="314"/>
      <c r="P29" s="314"/>
      <c r="Q29" s="320"/>
      <c r="R29" s="321"/>
    </row>
    <row r="30" spans="1:18" ht="15.75">
      <c r="A30" s="251" t="s">
        <v>139</v>
      </c>
      <c r="B30" s="264" t="s">
        <v>72</v>
      </c>
      <c r="C30" s="265" t="s">
        <v>64</v>
      </c>
      <c r="D30" s="287">
        <v>1</v>
      </c>
      <c r="E30" s="261">
        <v>0</v>
      </c>
      <c r="F30" s="266">
        <f t="shared" si="1"/>
        <v>1</v>
      </c>
      <c r="G30" s="314"/>
      <c r="H30" s="314"/>
      <c r="I30" s="314"/>
      <c r="J30" s="314"/>
      <c r="K30" s="314">
        <v>0.3</v>
      </c>
      <c r="L30" s="314">
        <v>0.7</v>
      </c>
      <c r="M30" s="314"/>
      <c r="N30" s="314"/>
      <c r="O30" s="314"/>
      <c r="P30" s="314"/>
      <c r="Q30" s="320"/>
      <c r="R30" s="321"/>
    </row>
    <row r="31" spans="1:18" ht="31.5">
      <c r="A31" s="251" t="s">
        <v>141</v>
      </c>
      <c r="B31" s="264" t="s">
        <v>39</v>
      </c>
      <c r="C31" s="265" t="s">
        <v>64</v>
      </c>
      <c r="D31" s="287">
        <v>0.6</v>
      </c>
      <c r="E31" s="261">
        <v>0</v>
      </c>
      <c r="F31" s="266">
        <f t="shared" si="1"/>
        <v>0.6</v>
      </c>
      <c r="G31" s="314"/>
      <c r="H31" s="314"/>
      <c r="I31" s="314"/>
      <c r="J31" s="314"/>
      <c r="K31" s="314"/>
      <c r="L31" s="314">
        <v>0.6</v>
      </c>
      <c r="M31" s="314"/>
      <c r="N31" s="314"/>
      <c r="O31" s="314"/>
      <c r="P31" s="314"/>
      <c r="Q31" s="320"/>
      <c r="R31" s="321"/>
    </row>
    <row r="32" spans="1:18" ht="31.5">
      <c r="A32" s="251" t="s">
        <v>143</v>
      </c>
      <c r="B32" s="264" t="s">
        <v>40</v>
      </c>
      <c r="C32" s="265" t="s">
        <v>64</v>
      </c>
      <c r="D32" s="287">
        <v>1.3</v>
      </c>
      <c r="E32" s="261">
        <v>0</v>
      </c>
      <c r="F32" s="266">
        <f t="shared" si="1"/>
        <v>1.3</v>
      </c>
      <c r="G32" s="314"/>
      <c r="H32" s="314">
        <f>D32</f>
        <v>1.3</v>
      </c>
      <c r="I32" s="314"/>
      <c r="J32" s="314"/>
      <c r="K32" s="314"/>
      <c r="L32" s="314"/>
      <c r="M32" s="314"/>
      <c r="N32" s="314"/>
      <c r="O32" s="314"/>
      <c r="P32" s="314"/>
      <c r="Q32" s="320"/>
      <c r="R32" s="321"/>
    </row>
    <row r="33" spans="1:18" ht="31.5">
      <c r="A33" s="251" t="s">
        <v>145</v>
      </c>
      <c r="B33" s="264" t="s">
        <v>41</v>
      </c>
      <c r="C33" s="265" t="s">
        <v>64</v>
      </c>
      <c r="D33" s="287">
        <v>0.2</v>
      </c>
      <c r="E33" s="261">
        <v>0</v>
      </c>
      <c r="F33" s="266">
        <f t="shared" si="1"/>
        <v>0.2</v>
      </c>
      <c r="G33" s="314"/>
      <c r="H33" s="314">
        <f>D33</f>
        <v>0.2</v>
      </c>
      <c r="I33" s="314"/>
      <c r="J33" s="314"/>
      <c r="K33" s="314"/>
      <c r="L33" s="314"/>
      <c r="M33" s="314"/>
      <c r="N33" s="314"/>
      <c r="O33" s="314"/>
      <c r="P33" s="314"/>
      <c r="Q33" s="320"/>
      <c r="R33" s="321"/>
    </row>
    <row r="34" spans="1:18" ht="47.25">
      <c r="A34" s="251" t="s">
        <v>427</v>
      </c>
      <c r="B34" s="272" t="s">
        <v>42</v>
      </c>
      <c r="C34" s="265" t="s">
        <v>64</v>
      </c>
      <c r="D34" s="287">
        <v>0.2</v>
      </c>
      <c r="E34" s="261">
        <v>0</v>
      </c>
      <c r="F34" s="266">
        <f t="shared" si="1"/>
        <v>0.2</v>
      </c>
      <c r="G34" s="314"/>
      <c r="H34" s="314"/>
      <c r="I34" s="314">
        <f>D34</f>
        <v>0.2</v>
      </c>
      <c r="J34" s="314"/>
      <c r="K34" s="314"/>
      <c r="L34" s="314"/>
      <c r="M34" s="314"/>
      <c r="N34" s="314"/>
      <c r="O34" s="314"/>
      <c r="P34" s="314"/>
      <c r="Q34" s="320"/>
      <c r="R34" s="321"/>
    </row>
    <row r="35" spans="1:18" ht="31.5">
      <c r="A35" s="251" t="s">
        <v>428</v>
      </c>
      <c r="B35" s="272" t="s">
        <v>43</v>
      </c>
      <c r="C35" s="265" t="s">
        <v>64</v>
      </c>
      <c r="D35" s="287">
        <v>0.1</v>
      </c>
      <c r="E35" s="261">
        <v>0</v>
      </c>
      <c r="F35" s="266">
        <f t="shared" si="1"/>
        <v>0.1</v>
      </c>
      <c r="G35" s="314"/>
      <c r="H35" s="314"/>
      <c r="I35" s="314">
        <f>D35</f>
        <v>0.1</v>
      </c>
      <c r="J35" s="314"/>
      <c r="K35" s="314"/>
      <c r="L35" s="314"/>
      <c r="M35" s="314"/>
      <c r="N35" s="314"/>
      <c r="O35" s="314"/>
      <c r="P35" s="314"/>
      <c r="Q35" s="320"/>
      <c r="R35" s="321"/>
    </row>
    <row r="36" spans="1:18" ht="15.75">
      <c r="A36" s="251" t="s">
        <v>429</v>
      </c>
      <c r="B36" s="264" t="s">
        <v>46</v>
      </c>
      <c r="C36" s="265" t="s">
        <v>64</v>
      </c>
      <c r="D36" s="287">
        <v>0.3</v>
      </c>
      <c r="E36" s="261">
        <v>0</v>
      </c>
      <c r="F36" s="266">
        <f t="shared" si="1"/>
        <v>0.3</v>
      </c>
      <c r="G36" s="314"/>
      <c r="H36" s="314"/>
      <c r="I36" s="314">
        <f>D36</f>
        <v>0.3</v>
      </c>
      <c r="J36" s="314"/>
      <c r="K36" s="314"/>
      <c r="L36" s="314"/>
      <c r="M36" s="314"/>
      <c r="N36" s="314"/>
      <c r="O36" s="314"/>
      <c r="P36" s="314"/>
      <c r="Q36" s="320"/>
      <c r="R36" s="321"/>
    </row>
    <row r="37" spans="1:18" ht="47.25">
      <c r="A37" s="251" t="s">
        <v>430</v>
      </c>
      <c r="B37" s="264" t="s">
        <v>49</v>
      </c>
      <c r="C37" s="265" t="s">
        <v>64</v>
      </c>
      <c r="D37" s="273">
        <v>8</v>
      </c>
      <c r="E37" s="261">
        <v>0</v>
      </c>
      <c r="F37" s="266">
        <f t="shared" si="1"/>
        <v>8</v>
      </c>
      <c r="G37" s="314"/>
      <c r="H37" s="314"/>
      <c r="I37" s="314"/>
      <c r="J37" s="314"/>
      <c r="K37" s="314"/>
      <c r="L37" s="314">
        <v>8</v>
      </c>
      <c r="M37" s="314"/>
      <c r="N37" s="314"/>
      <c r="O37" s="314"/>
      <c r="P37" s="314"/>
      <c r="Q37" s="320"/>
      <c r="R37" s="321"/>
    </row>
    <row r="38" spans="1:18" ht="31.5">
      <c r="A38" s="251" t="s">
        <v>431</v>
      </c>
      <c r="B38" s="264" t="s">
        <v>50</v>
      </c>
      <c r="C38" s="265" t="s">
        <v>64</v>
      </c>
      <c r="D38" s="287">
        <v>0.04</v>
      </c>
      <c r="E38" s="261">
        <v>0</v>
      </c>
      <c r="F38" s="266">
        <f t="shared" si="1"/>
        <v>0.04</v>
      </c>
      <c r="G38" s="314"/>
      <c r="H38" s="314"/>
      <c r="I38" s="314">
        <f>D38</f>
        <v>0.04</v>
      </c>
      <c r="J38" s="314"/>
      <c r="K38" s="314"/>
      <c r="L38" s="314"/>
      <c r="M38" s="314"/>
      <c r="N38" s="314"/>
      <c r="O38" s="314"/>
      <c r="P38" s="314"/>
      <c r="Q38" s="320"/>
      <c r="R38" s="321"/>
    </row>
    <row r="39" spans="1:18" ht="31.5">
      <c r="A39" s="251" t="s">
        <v>432</v>
      </c>
      <c r="B39" s="264" t="s">
        <v>53</v>
      </c>
      <c r="C39" s="265" t="s">
        <v>64</v>
      </c>
      <c r="D39" s="287">
        <v>4.5</v>
      </c>
      <c r="E39" s="261">
        <v>0</v>
      </c>
      <c r="F39" s="266">
        <f t="shared" si="1"/>
        <v>4.5</v>
      </c>
      <c r="G39" s="314"/>
      <c r="H39" s="314"/>
      <c r="I39" s="314"/>
      <c r="J39" s="314"/>
      <c r="K39" s="314"/>
      <c r="L39" s="314">
        <v>4.5</v>
      </c>
      <c r="M39" s="314"/>
      <c r="N39" s="314"/>
      <c r="O39" s="314"/>
      <c r="P39" s="314"/>
      <c r="Q39" s="320"/>
      <c r="R39" s="321"/>
    </row>
    <row r="40" spans="1:18" ht="15.75">
      <c r="A40" s="251" t="s">
        <v>433</v>
      </c>
      <c r="B40" s="264" t="s">
        <v>56</v>
      </c>
      <c r="C40" s="265" t="s">
        <v>64</v>
      </c>
      <c r="D40" s="287">
        <v>15</v>
      </c>
      <c r="E40" s="261">
        <v>0</v>
      </c>
      <c r="F40" s="266">
        <f t="shared" si="1"/>
        <v>15</v>
      </c>
      <c r="G40" s="314"/>
      <c r="H40" s="314"/>
      <c r="I40" s="314">
        <v>8</v>
      </c>
      <c r="J40" s="314"/>
      <c r="K40" s="314"/>
      <c r="L40" s="314">
        <v>7</v>
      </c>
      <c r="M40" s="314"/>
      <c r="N40" s="314"/>
      <c r="O40" s="314"/>
      <c r="P40" s="314"/>
      <c r="Q40" s="320"/>
      <c r="R40" s="321"/>
    </row>
    <row r="41" spans="1:18" ht="15.75">
      <c r="A41" s="251" t="s">
        <v>434</v>
      </c>
      <c r="B41" s="264" t="s">
        <v>59</v>
      </c>
      <c r="C41" s="265" t="s">
        <v>64</v>
      </c>
      <c r="D41" s="287">
        <v>15</v>
      </c>
      <c r="E41" s="261">
        <v>0</v>
      </c>
      <c r="F41" s="266">
        <f t="shared" si="1"/>
        <v>15</v>
      </c>
      <c r="G41" s="314"/>
      <c r="H41" s="314"/>
      <c r="I41" s="314">
        <v>8</v>
      </c>
      <c r="J41" s="314"/>
      <c r="K41" s="314"/>
      <c r="L41" s="314">
        <v>7</v>
      </c>
      <c r="M41" s="314"/>
      <c r="N41" s="314"/>
      <c r="O41" s="314"/>
      <c r="P41" s="314"/>
      <c r="Q41" s="320"/>
      <c r="R41" s="321"/>
    </row>
    <row r="42" spans="1:18" ht="15.75">
      <c r="A42" s="251" t="s">
        <v>435</v>
      </c>
      <c r="B42" s="264" t="s">
        <v>60</v>
      </c>
      <c r="C42" s="265" t="s">
        <v>64</v>
      </c>
      <c r="D42" s="287">
        <v>15</v>
      </c>
      <c r="E42" s="261">
        <v>0</v>
      </c>
      <c r="F42" s="266">
        <f t="shared" si="1"/>
        <v>15</v>
      </c>
      <c r="G42" s="314"/>
      <c r="H42" s="314"/>
      <c r="I42" s="314">
        <v>8</v>
      </c>
      <c r="J42" s="314"/>
      <c r="K42" s="314"/>
      <c r="L42" s="314">
        <v>7</v>
      </c>
      <c r="M42" s="314"/>
      <c r="N42" s="314"/>
      <c r="O42" s="314"/>
      <c r="P42" s="314"/>
      <c r="Q42" s="320"/>
      <c r="R42" s="321"/>
    </row>
    <row r="43" spans="1:18" ht="15.75">
      <c r="A43" s="251" t="s">
        <v>436</v>
      </c>
      <c r="B43" s="264" t="s">
        <v>63</v>
      </c>
      <c r="C43" s="265" t="s">
        <v>64</v>
      </c>
      <c r="D43" s="287">
        <v>5</v>
      </c>
      <c r="E43" s="261">
        <v>0</v>
      </c>
      <c r="F43" s="266">
        <f t="shared" si="1"/>
        <v>5</v>
      </c>
      <c r="G43" s="314"/>
      <c r="H43" s="314">
        <v>2</v>
      </c>
      <c r="I43" s="314"/>
      <c r="J43" s="314"/>
      <c r="K43" s="314"/>
      <c r="L43" s="314">
        <v>3</v>
      </c>
      <c r="M43" s="314"/>
      <c r="N43" s="314"/>
      <c r="O43" s="314"/>
      <c r="P43" s="314"/>
      <c r="Q43" s="320"/>
      <c r="R43" s="321"/>
    </row>
    <row r="44" spans="1:18" ht="15.75">
      <c r="A44" s="251" t="s">
        <v>437</v>
      </c>
      <c r="B44" s="322" t="s">
        <v>87</v>
      </c>
      <c r="C44" s="253" t="s">
        <v>88</v>
      </c>
      <c r="D44" s="267">
        <v>0.12</v>
      </c>
      <c r="E44" s="261">
        <v>0</v>
      </c>
      <c r="F44" s="266">
        <f t="shared" si="1"/>
        <v>0.12</v>
      </c>
      <c r="G44" s="254"/>
      <c r="H44" s="254"/>
      <c r="I44" s="267">
        <v>0.12</v>
      </c>
      <c r="J44" s="254"/>
      <c r="K44" s="254"/>
      <c r="L44" s="254"/>
      <c r="M44" s="314"/>
      <c r="N44" s="314"/>
      <c r="O44" s="314"/>
      <c r="P44" s="314"/>
      <c r="Q44" s="320"/>
      <c r="R44" s="321"/>
    </row>
    <row r="45" spans="1:18" ht="31.5">
      <c r="A45" s="251" t="s">
        <v>438</v>
      </c>
      <c r="B45" s="264" t="s">
        <v>91</v>
      </c>
      <c r="C45" s="253" t="s">
        <v>88</v>
      </c>
      <c r="D45" s="267">
        <v>1.8</v>
      </c>
      <c r="E45" s="261">
        <v>0</v>
      </c>
      <c r="F45" s="266">
        <f t="shared" si="1"/>
        <v>1.8</v>
      </c>
      <c r="G45" s="254"/>
      <c r="H45" s="254"/>
      <c r="I45" s="267">
        <v>1.8</v>
      </c>
      <c r="J45" s="254"/>
      <c r="K45" s="254"/>
      <c r="L45" s="254"/>
      <c r="M45" s="314"/>
      <c r="N45" s="314"/>
      <c r="O45" s="314"/>
      <c r="P45" s="314"/>
      <c r="Q45" s="320"/>
      <c r="R45" s="321"/>
    </row>
    <row r="46" spans="1:18" ht="31.5">
      <c r="A46" s="251" t="s">
        <v>439</v>
      </c>
      <c r="B46" s="322" t="s">
        <v>93</v>
      </c>
      <c r="C46" s="253" t="s">
        <v>88</v>
      </c>
      <c r="D46" s="267">
        <v>0.25</v>
      </c>
      <c r="E46" s="261">
        <v>0</v>
      </c>
      <c r="F46" s="266">
        <f t="shared" si="1"/>
        <v>0.25</v>
      </c>
      <c r="G46" s="254"/>
      <c r="H46" s="254"/>
      <c r="I46" s="267">
        <v>0.25</v>
      </c>
      <c r="J46" s="254"/>
      <c r="K46" s="254"/>
      <c r="L46" s="254"/>
      <c r="M46" s="314"/>
      <c r="N46" s="314"/>
      <c r="O46" s="314"/>
      <c r="P46" s="314"/>
      <c r="Q46" s="320"/>
      <c r="R46" s="321"/>
    </row>
    <row r="47" spans="1:18" ht="31.5">
      <c r="A47" s="251" t="s">
        <v>440</v>
      </c>
      <c r="B47" s="264" t="s">
        <v>95</v>
      </c>
      <c r="C47" s="253" t="s">
        <v>88</v>
      </c>
      <c r="D47" s="267">
        <v>0.8</v>
      </c>
      <c r="E47" s="261">
        <v>0</v>
      </c>
      <c r="F47" s="266">
        <f t="shared" si="1"/>
        <v>0.8</v>
      </c>
      <c r="G47" s="254"/>
      <c r="H47" s="254"/>
      <c r="I47" s="267">
        <v>0.8</v>
      </c>
      <c r="J47" s="254"/>
      <c r="K47" s="254"/>
      <c r="L47" s="254"/>
      <c r="M47" s="314"/>
      <c r="N47" s="314"/>
      <c r="O47" s="314"/>
      <c r="P47" s="314"/>
      <c r="Q47" s="320"/>
      <c r="R47" s="321"/>
    </row>
    <row r="48" spans="1:18" ht="47.25">
      <c r="A48" s="251" t="s">
        <v>441</v>
      </c>
      <c r="B48" s="264" t="s">
        <v>97</v>
      </c>
      <c r="C48" s="253" t="s">
        <v>88</v>
      </c>
      <c r="D48" s="267">
        <v>1.48</v>
      </c>
      <c r="E48" s="261">
        <v>0</v>
      </c>
      <c r="F48" s="266">
        <f t="shared" si="1"/>
        <v>1.48</v>
      </c>
      <c r="G48" s="260"/>
      <c r="H48" s="260"/>
      <c r="I48" s="267">
        <v>1.48</v>
      </c>
      <c r="J48" s="260"/>
      <c r="K48" s="260"/>
      <c r="L48" s="260"/>
      <c r="M48" s="314"/>
      <c r="N48" s="314"/>
      <c r="O48" s="314"/>
      <c r="P48" s="314"/>
      <c r="Q48" s="320"/>
      <c r="R48" s="321"/>
    </row>
    <row r="49" spans="1:18" ht="31.5">
      <c r="A49" s="251" t="s">
        <v>442</v>
      </c>
      <c r="B49" s="264" t="s">
        <v>100</v>
      </c>
      <c r="C49" s="253" t="s">
        <v>88</v>
      </c>
      <c r="D49" s="267">
        <v>2.94</v>
      </c>
      <c r="E49" s="261">
        <v>0</v>
      </c>
      <c r="F49" s="266">
        <f t="shared" si="1"/>
        <v>2.94</v>
      </c>
      <c r="G49" s="260"/>
      <c r="H49" s="260"/>
      <c r="I49" s="267">
        <v>2.94</v>
      </c>
      <c r="J49" s="260"/>
      <c r="K49" s="260"/>
      <c r="L49" s="260"/>
      <c r="M49" s="314"/>
      <c r="N49" s="314"/>
      <c r="O49" s="314"/>
      <c r="P49" s="314"/>
      <c r="Q49" s="320"/>
      <c r="R49" s="321"/>
    </row>
    <row r="50" spans="1:18" ht="31.5">
      <c r="A50" s="251" t="s">
        <v>443</v>
      </c>
      <c r="B50" s="264" t="s">
        <v>102</v>
      </c>
      <c r="C50" s="253" t="s">
        <v>88</v>
      </c>
      <c r="D50" s="267">
        <v>2.3</v>
      </c>
      <c r="E50" s="261">
        <v>0</v>
      </c>
      <c r="F50" s="266">
        <f t="shared" si="1"/>
        <v>2.3</v>
      </c>
      <c r="G50" s="260"/>
      <c r="H50" s="260"/>
      <c r="I50" s="267">
        <v>2.3</v>
      </c>
      <c r="J50" s="260"/>
      <c r="K50" s="260"/>
      <c r="L50" s="260"/>
      <c r="M50" s="314"/>
      <c r="N50" s="314"/>
      <c r="O50" s="314"/>
      <c r="P50" s="314"/>
      <c r="Q50" s="320"/>
      <c r="R50" s="321"/>
    </row>
    <row r="51" spans="1:18" ht="47.25">
      <c r="A51" s="251" t="s">
        <v>444</v>
      </c>
      <c r="B51" s="264" t="s">
        <v>104</v>
      </c>
      <c r="C51" s="253" t="s">
        <v>88</v>
      </c>
      <c r="D51" s="267">
        <v>1.2</v>
      </c>
      <c r="E51" s="261">
        <v>0</v>
      </c>
      <c r="F51" s="266">
        <f t="shared" si="1"/>
        <v>1.2</v>
      </c>
      <c r="G51" s="260"/>
      <c r="H51" s="260"/>
      <c r="I51" s="260"/>
      <c r="J51" s="267">
        <v>1.2</v>
      </c>
      <c r="K51" s="260"/>
      <c r="L51" s="267"/>
      <c r="M51" s="314"/>
      <c r="N51" s="314"/>
      <c r="O51" s="314"/>
      <c r="P51" s="314"/>
      <c r="Q51" s="320"/>
      <c r="R51" s="321"/>
    </row>
    <row r="52" spans="1:18" ht="15.75">
      <c r="A52" s="251" t="s">
        <v>445</v>
      </c>
      <c r="B52" s="322" t="s">
        <v>106</v>
      </c>
      <c r="C52" s="253" t="s">
        <v>88</v>
      </c>
      <c r="D52" s="260">
        <v>0.5</v>
      </c>
      <c r="E52" s="261">
        <v>0</v>
      </c>
      <c r="F52" s="266">
        <f t="shared" si="1"/>
        <v>0.5</v>
      </c>
      <c r="G52" s="260"/>
      <c r="H52" s="260"/>
      <c r="I52" s="260">
        <v>0.2</v>
      </c>
      <c r="J52" s="260">
        <v>0.3</v>
      </c>
      <c r="K52" s="260"/>
      <c r="L52" s="260"/>
      <c r="M52" s="314"/>
      <c r="N52" s="314"/>
      <c r="O52" s="314"/>
      <c r="P52" s="314"/>
      <c r="Q52" s="320"/>
      <c r="R52" s="321"/>
    </row>
    <row r="53" spans="1:18" ht="78.75">
      <c r="A53" s="251" t="s">
        <v>446</v>
      </c>
      <c r="B53" s="322" t="s">
        <v>108</v>
      </c>
      <c r="C53" s="253" t="s">
        <v>88</v>
      </c>
      <c r="D53" s="260">
        <v>1</v>
      </c>
      <c r="E53" s="261">
        <v>0</v>
      </c>
      <c r="F53" s="266">
        <f t="shared" si="1"/>
        <v>1</v>
      </c>
      <c r="G53" s="260"/>
      <c r="H53" s="260"/>
      <c r="I53" s="260">
        <v>0.5</v>
      </c>
      <c r="J53" s="260">
        <v>0.5</v>
      </c>
      <c r="K53" s="260"/>
      <c r="L53" s="260"/>
      <c r="M53" s="314"/>
      <c r="N53" s="314"/>
      <c r="O53" s="314"/>
      <c r="P53" s="314"/>
      <c r="Q53" s="320"/>
      <c r="R53" s="321"/>
    </row>
    <row r="54" spans="1:18" ht="15.75">
      <c r="A54" s="251" t="s">
        <v>447</v>
      </c>
      <c r="B54" s="264" t="s">
        <v>110</v>
      </c>
      <c r="C54" s="253" t="s">
        <v>88</v>
      </c>
      <c r="D54" s="267">
        <v>0.2</v>
      </c>
      <c r="E54" s="261">
        <v>0</v>
      </c>
      <c r="F54" s="266">
        <f t="shared" si="1"/>
        <v>0.2</v>
      </c>
      <c r="G54" s="260"/>
      <c r="H54" s="260"/>
      <c r="I54" s="260"/>
      <c r="J54" s="260"/>
      <c r="K54" s="260"/>
      <c r="L54" s="260"/>
      <c r="M54" s="314"/>
      <c r="N54" s="314"/>
      <c r="O54" s="314"/>
      <c r="P54" s="314"/>
      <c r="Q54" s="320"/>
      <c r="R54" s="321"/>
    </row>
    <row r="55" spans="1:18" ht="63">
      <c r="A55" s="251" t="s">
        <v>448</v>
      </c>
      <c r="B55" s="264" t="s">
        <v>112</v>
      </c>
      <c r="C55" s="253" t="s">
        <v>88</v>
      </c>
      <c r="D55" s="267">
        <v>0.237</v>
      </c>
      <c r="E55" s="261">
        <v>0</v>
      </c>
      <c r="F55" s="266">
        <f t="shared" si="1"/>
        <v>0.237</v>
      </c>
      <c r="G55" s="260"/>
      <c r="H55" s="260"/>
      <c r="I55" s="260"/>
      <c r="J55" s="260"/>
      <c r="K55" s="260"/>
      <c r="L55" s="260"/>
      <c r="M55" s="314"/>
      <c r="N55" s="314"/>
      <c r="O55" s="314"/>
      <c r="P55" s="314"/>
      <c r="Q55" s="320"/>
      <c r="R55" s="321"/>
    </row>
    <row r="56" spans="1:18" ht="31.5">
      <c r="A56" s="251" t="s">
        <v>449</v>
      </c>
      <c r="B56" s="322" t="s">
        <v>114</v>
      </c>
      <c r="C56" s="253" t="s">
        <v>88</v>
      </c>
      <c r="D56" s="267">
        <v>2</v>
      </c>
      <c r="E56" s="261">
        <v>0</v>
      </c>
      <c r="F56" s="266">
        <f t="shared" si="1"/>
        <v>2</v>
      </c>
      <c r="G56" s="260"/>
      <c r="H56" s="260"/>
      <c r="I56" s="260"/>
      <c r="J56" s="260"/>
      <c r="K56" s="260"/>
      <c r="L56" s="260"/>
      <c r="M56" s="314"/>
      <c r="N56" s="314"/>
      <c r="O56" s="314"/>
      <c r="P56" s="314"/>
      <c r="Q56" s="320"/>
      <c r="R56" s="321"/>
    </row>
    <row r="57" spans="1:18" ht="31.5">
      <c r="A57" s="251" t="s">
        <v>450</v>
      </c>
      <c r="B57" s="322" t="s">
        <v>116</v>
      </c>
      <c r="C57" s="253" t="s">
        <v>88</v>
      </c>
      <c r="D57" s="267">
        <v>0.25</v>
      </c>
      <c r="E57" s="261">
        <v>0</v>
      </c>
      <c r="F57" s="266">
        <f t="shared" si="1"/>
        <v>0.25</v>
      </c>
      <c r="G57" s="260"/>
      <c r="H57" s="260"/>
      <c r="I57" s="260"/>
      <c r="J57" s="267">
        <v>0.25</v>
      </c>
      <c r="K57" s="260"/>
      <c r="L57" s="260"/>
      <c r="M57" s="314"/>
      <c r="N57" s="314"/>
      <c r="O57" s="314"/>
      <c r="P57" s="314"/>
      <c r="Q57" s="320"/>
      <c r="R57" s="321"/>
    </row>
    <row r="58" spans="1:18" ht="47.25">
      <c r="A58" s="251" t="s">
        <v>451</v>
      </c>
      <c r="B58" s="322" t="s">
        <v>118</v>
      </c>
      <c r="C58" s="253" t="s">
        <v>88</v>
      </c>
      <c r="D58" s="267">
        <v>0.25</v>
      </c>
      <c r="E58" s="261">
        <v>0</v>
      </c>
      <c r="F58" s="266">
        <f t="shared" si="1"/>
        <v>0.25</v>
      </c>
      <c r="G58" s="260"/>
      <c r="H58" s="260"/>
      <c r="I58" s="260"/>
      <c r="J58" s="267">
        <v>0.25</v>
      </c>
      <c r="K58" s="260"/>
      <c r="L58" s="260"/>
      <c r="M58" s="314"/>
      <c r="N58" s="314"/>
      <c r="O58" s="314"/>
      <c r="P58" s="314"/>
      <c r="Q58" s="320"/>
      <c r="R58" s="321"/>
    </row>
    <row r="59" spans="1:18" ht="47.25">
      <c r="A59" s="251" t="s">
        <v>452</v>
      </c>
      <c r="B59" s="322" t="s">
        <v>120</v>
      </c>
      <c r="C59" s="253" t="s">
        <v>88</v>
      </c>
      <c r="D59" s="267">
        <v>0.32</v>
      </c>
      <c r="E59" s="261">
        <v>0</v>
      </c>
      <c r="F59" s="266">
        <f t="shared" si="1"/>
        <v>0.32</v>
      </c>
      <c r="G59" s="260"/>
      <c r="H59" s="260"/>
      <c r="I59" s="260"/>
      <c r="J59" s="267">
        <v>0.32</v>
      </c>
      <c r="K59" s="260"/>
      <c r="L59" s="260"/>
      <c r="M59" s="314"/>
      <c r="N59" s="314"/>
      <c r="O59" s="314"/>
      <c r="P59" s="314"/>
      <c r="Q59" s="320"/>
      <c r="R59" s="321"/>
    </row>
    <row r="60" spans="1:18" ht="31.5">
      <c r="A60" s="251" t="s">
        <v>453</v>
      </c>
      <c r="B60" s="323" t="s">
        <v>122</v>
      </c>
      <c r="C60" s="253" t="s">
        <v>88</v>
      </c>
      <c r="D60" s="267">
        <v>0.62</v>
      </c>
      <c r="E60" s="261">
        <v>0</v>
      </c>
      <c r="F60" s="266">
        <f t="shared" si="1"/>
        <v>0.62</v>
      </c>
      <c r="G60" s="260"/>
      <c r="H60" s="260"/>
      <c r="I60" s="260"/>
      <c r="J60" s="267">
        <v>0.62</v>
      </c>
      <c r="K60" s="260"/>
      <c r="L60" s="260"/>
      <c r="M60" s="314"/>
      <c r="N60" s="314"/>
      <c r="O60" s="314"/>
      <c r="P60" s="314"/>
      <c r="Q60" s="320"/>
      <c r="R60" s="321"/>
    </row>
    <row r="61" spans="1:18" ht="31.5">
      <c r="A61" s="251" t="s">
        <v>454</v>
      </c>
      <c r="B61" s="306" t="s">
        <v>124</v>
      </c>
      <c r="C61" s="253" t="s">
        <v>88</v>
      </c>
      <c r="D61" s="267">
        <v>1</v>
      </c>
      <c r="E61" s="261">
        <v>0</v>
      </c>
      <c r="F61" s="266">
        <f t="shared" si="1"/>
        <v>1</v>
      </c>
      <c r="G61" s="260"/>
      <c r="H61" s="260"/>
      <c r="I61" s="260"/>
      <c r="J61" s="267">
        <v>1</v>
      </c>
      <c r="K61" s="260"/>
      <c r="L61" s="260"/>
      <c r="M61" s="314"/>
      <c r="N61" s="314"/>
      <c r="O61" s="314"/>
      <c r="P61" s="314"/>
      <c r="Q61" s="320"/>
      <c r="R61" s="321"/>
    </row>
    <row r="62" spans="1:18" ht="47.25">
      <c r="A62" s="251" t="s">
        <v>455</v>
      </c>
      <c r="B62" s="322" t="s">
        <v>126</v>
      </c>
      <c r="C62" s="253" t="s">
        <v>88</v>
      </c>
      <c r="D62" s="267">
        <v>1</v>
      </c>
      <c r="E62" s="261">
        <v>0</v>
      </c>
      <c r="F62" s="266">
        <f t="shared" si="1"/>
        <v>1</v>
      </c>
      <c r="G62" s="260"/>
      <c r="H62" s="260"/>
      <c r="I62" s="267">
        <v>1</v>
      </c>
      <c r="J62" s="260"/>
      <c r="K62" s="260"/>
      <c r="L62" s="260"/>
      <c r="M62" s="314"/>
      <c r="N62" s="314"/>
      <c r="O62" s="314"/>
      <c r="P62" s="314"/>
      <c r="Q62" s="320"/>
      <c r="R62" s="321"/>
    </row>
    <row r="63" spans="1:18" ht="47.25">
      <c r="A63" s="251" t="s">
        <v>456</v>
      </c>
      <c r="B63" s="322" t="s">
        <v>128</v>
      </c>
      <c r="C63" s="253" t="s">
        <v>88</v>
      </c>
      <c r="D63" s="267">
        <v>0.82</v>
      </c>
      <c r="E63" s="261">
        <v>0</v>
      </c>
      <c r="F63" s="266">
        <f t="shared" si="1"/>
        <v>0.82</v>
      </c>
      <c r="G63" s="260"/>
      <c r="H63" s="260"/>
      <c r="I63" s="267">
        <v>0.82</v>
      </c>
      <c r="J63" s="260"/>
      <c r="K63" s="260"/>
      <c r="L63" s="260"/>
      <c r="M63" s="314"/>
      <c r="N63" s="314"/>
      <c r="O63" s="314"/>
      <c r="P63" s="314"/>
      <c r="Q63" s="320"/>
      <c r="R63" s="321"/>
    </row>
    <row r="64" spans="1:18" ht="47.25">
      <c r="A64" s="251" t="s">
        <v>457</v>
      </c>
      <c r="B64" s="264" t="s">
        <v>130</v>
      </c>
      <c r="C64" s="253" t="s">
        <v>88</v>
      </c>
      <c r="D64" s="267">
        <v>1.4</v>
      </c>
      <c r="E64" s="261">
        <v>0</v>
      </c>
      <c r="F64" s="266">
        <f t="shared" si="1"/>
        <v>1.4</v>
      </c>
      <c r="G64" s="260"/>
      <c r="H64" s="260"/>
      <c r="I64" s="267">
        <v>1.4</v>
      </c>
      <c r="J64" s="260"/>
      <c r="K64" s="260"/>
      <c r="L64" s="260"/>
      <c r="M64" s="314"/>
      <c r="N64" s="314"/>
      <c r="O64" s="314"/>
      <c r="P64" s="314"/>
      <c r="Q64" s="320"/>
      <c r="R64" s="321"/>
    </row>
    <row r="65" spans="1:18" ht="31.5">
      <c r="A65" s="251" t="s">
        <v>458</v>
      </c>
      <c r="B65" s="264" t="s">
        <v>132</v>
      </c>
      <c r="C65" s="253" t="s">
        <v>88</v>
      </c>
      <c r="D65" s="267">
        <v>0.2</v>
      </c>
      <c r="E65" s="261">
        <v>0</v>
      </c>
      <c r="F65" s="266">
        <f t="shared" si="1"/>
        <v>0.2</v>
      </c>
      <c r="G65" s="260"/>
      <c r="H65" s="260"/>
      <c r="I65" s="260"/>
      <c r="J65" s="267">
        <v>0.2</v>
      </c>
      <c r="K65" s="260"/>
      <c r="L65" s="260"/>
      <c r="M65" s="314"/>
      <c r="N65" s="314"/>
      <c r="O65" s="314"/>
      <c r="P65" s="314"/>
      <c r="Q65" s="320"/>
      <c r="R65" s="321"/>
    </row>
    <row r="66" spans="1:18" ht="15.75">
      <c r="A66" s="251" t="s">
        <v>459</v>
      </c>
      <c r="B66" s="264" t="s">
        <v>134</v>
      </c>
      <c r="C66" s="253" t="s">
        <v>88</v>
      </c>
      <c r="D66" s="267">
        <v>0.5</v>
      </c>
      <c r="E66" s="261">
        <v>0</v>
      </c>
      <c r="F66" s="266">
        <f t="shared" si="1"/>
        <v>0.5</v>
      </c>
      <c r="G66" s="260"/>
      <c r="H66" s="260"/>
      <c r="I66" s="260"/>
      <c r="J66" s="267">
        <v>0.5</v>
      </c>
      <c r="K66" s="260"/>
      <c r="L66" s="260"/>
      <c r="M66" s="314"/>
      <c r="N66" s="314"/>
      <c r="O66" s="314"/>
      <c r="P66" s="314"/>
      <c r="Q66" s="320"/>
      <c r="R66" s="321"/>
    </row>
    <row r="67" spans="1:18" ht="31.5">
      <c r="A67" s="251" t="s">
        <v>460</v>
      </c>
      <c r="B67" s="269" t="s">
        <v>136</v>
      </c>
      <c r="C67" s="253" t="s">
        <v>88</v>
      </c>
      <c r="D67" s="283">
        <v>0.2</v>
      </c>
      <c r="E67" s="261">
        <v>0</v>
      </c>
      <c r="F67" s="266">
        <f t="shared" si="1"/>
        <v>0.2</v>
      </c>
      <c r="G67" s="260"/>
      <c r="H67" s="260"/>
      <c r="I67" s="260"/>
      <c r="J67" s="283">
        <v>0.2</v>
      </c>
      <c r="K67" s="260"/>
      <c r="L67" s="260"/>
      <c r="M67" s="314"/>
      <c r="N67" s="314"/>
      <c r="O67" s="314"/>
      <c r="P67" s="314"/>
      <c r="Q67" s="320"/>
      <c r="R67" s="321"/>
    </row>
    <row r="68" spans="1:18" ht="31.5">
      <c r="A68" s="251" t="s">
        <v>461</v>
      </c>
      <c r="B68" s="269" t="s">
        <v>138</v>
      </c>
      <c r="C68" s="253" t="s">
        <v>88</v>
      </c>
      <c r="D68" s="283">
        <v>0.2</v>
      </c>
      <c r="E68" s="261">
        <v>0</v>
      </c>
      <c r="F68" s="266">
        <f t="shared" si="1"/>
        <v>0.2</v>
      </c>
      <c r="G68" s="260"/>
      <c r="H68" s="260"/>
      <c r="I68" s="260"/>
      <c r="J68" s="283">
        <v>0.2</v>
      </c>
      <c r="K68" s="260"/>
      <c r="L68" s="260"/>
      <c r="M68" s="314"/>
      <c r="N68" s="314"/>
      <c r="O68" s="314"/>
      <c r="P68" s="314"/>
      <c r="Q68" s="320"/>
      <c r="R68" s="321"/>
    </row>
    <row r="69" spans="1:18" ht="31.5">
      <c r="A69" s="251" t="s">
        <v>462</v>
      </c>
      <c r="B69" s="269" t="s">
        <v>140</v>
      </c>
      <c r="C69" s="253" t="s">
        <v>88</v>
      </c>
      <c r="D69" s="283">
        <v>0.2</v>
      </c>
      <c r="E69" s="261">
        <v>0</v>
      </c>
      <c r="F69" s="266">
        <f t="shared" si="1"/>
        <v>0.2</v>
      </c>
      <c r="G69" s="260"/>
      <c r="H69" s="260"/>
      <c r="I69" s="260"/>
      <c r="J69" s="283">
        <v>0.2</v>
      </c>
      <c r="K69" s="260"/>
      <c r="L69" s="260"/>
      <c r="M69" s="314"/>
      <c r="N69" s="314"/>
      <c r="O69" s="314"/>
      <c r="P69" s="314"/>
      <c r="Q69" s="320"/>
      <c r="R69" s="321"/>
    </row>
    <row r="70" spans="1:18" ht="31.5">
      <c r="A70" s="251" t="s">
        <v>463</v>
      </c>
      <c r="B70" s="264" t="s">
        <v>142</v>
      </c>
      <c r="C70" s="253" t="s">
        <v>88</v>
      </c>
      <c r="D70" s="295">
        <v>0.09</v>
      </c>
      <c r="E70" s="261">
        <v>0</v>
      </c>
      <c r="F70" s="266">
        <f t="shared" si="1"/>
        <v>0.09</v>
      </c>
      <c r="G70" s="260"/>
      <c r="H70" s="260"/>
      <c r="I70" s="260"/>
      <c r="J70" s="260"/>
      <c r="K70" s="260"/>
      <c r="L70" s="295">
        <v>0.09</v>
      </c>
      <c r="M70" s="314"/>
      <c r="N70" s="314"/>
      <c r="O70" s="314"/>
      <c r="P70" s="314"/>
      <c r="Q70" s="320"/>
      <c r="R70" s="321"/>
    </row>
    <row r="71" spans="1:18" ht="31.5">
      <c r="A71" s="251" t="s">
        <v>464</v>
      </c>
      <c r="B71" s="264" t="s">
        <v>144</v>
      </c>
      <c r="C71" s="253" t="s">
        <v>88</v>
      </c>
      <c r="D71" s="267">
        <v>0.2</v>
      </c>
      <c r="E71" s="261">
        <v>0</v>
      </c>
      <c r="F71" s="266">
        <f t="shared" si="1"/>
        <v>0.2</v>
      </c>
      <c r="G71" s="260"/>
      <c r="H71" s="260"/>
      <c r="I71" s="267">
        <v>0.2</v>
      </c>
      <c r="J71" s="260"/>
      <c r="K71" s="260"/>
      <c r="L71" s="260"/>
      <c r="M71" s="314"/>
      <c r="N71" s="314"/>
      <c r="O71" s="314"/>
      <c r="P71" s="314"/>
      <c r="Q71" s="320"/>
      <c r="R71" s="321"/>
    </row>
    <row r="72" spans="1:18" ht="15.75">
      <c r="A72" s="251" t="s">
        <v>465</v>
      </c>
      <c r="B72" s="264" t="s">
        <v>146</v>
      </c>
      <c r="C72" s="253" t="s">
        <v>88</v>
      </c>
      <c r="D72" s="267">
        <v>1.38</v>
      </c>
      <c r="E72" s="261">
        <v>0</v>
      </c>
      <c r="F72" s="266">
        <f t="shared" si="1"/>
        <v>1.38</v>
      </c>
      <c r="G72" s="260"/>
      <c r="H72" s="260"/>
      <c r="I72" s="267">
        <v>1.38</v>
      </c>
      <c r="J72" s="260"/>
      <c r="K72" s="260"/>
      <c r="L72" s="260"/>
      <c r="M72" s="314"/>
      <c r="N72" s="314"/>
      <c r="O72" s="314"/>
      <c r="P72" s="314"/>
      <c r="Q72" s="320"/>
      <c r="R72" s="321"/>
    </row>
    <row r="73" spans="1:18" ht="15.75">
      <c r="A73" s="251" t="s">
        <v>466</v>
      </c>
      <c r="B73" s="252" t="s">
        <v>17</v>
      </c>
      <c r="C73" s="253" t="s">
        <v>168</v>
      </c>
      <c r="D73" s="254">
        <v>0.2</v>
      </c>
      <c r="E73" s="261">
        <v>0</v>
      </c>
      <c r="F73" s="254">
        <f>D73</f>
        <v>0.2</v>
      </c>
      <c r="G73" s="254"/>
      <c r="H73" s="254"/>
      <c r="I73" s="254"/>
      <c r="J73" s="254"/>
      <c r="K73" s="254"/>
      <c r="L73" s="254"/>
      <c r="M73" s="319">
        <v>0.165</v>
      </c>
      <c r="N73" s="319"/>
      <c r="O73" s="319"/>
      <c r="P73" s="319"/>
      <c r="Q73" s="320"/>
      <c r="R73" s="321"/>
    </row>
    <row r="74" spans="1:18" ht="31.5">
      <c r="A74" s="251" t="s">
        <v>467</v>
      </c>
      <c r="B74" s="252" t="s">
        <v>169</v>
      </c>
      <c r="C74" s="253" t="s">
        <v>168</v>
      </c>
      <c r="D74" s="254">
        <v>3</v>
      </c>
      <c r="E74" s="261">
        <v>0</v>
      </c>
      <c r="F74" s="254">
        <v>3</v>
      </c>
      <c r="G74" s="254"/>
      <c r="H74" s="254"/>
      <c r="I74" s="254">
        <v>1</v>
      </c>
      <c r="J74" s="254">
        <v>2</v>
      </c>
      <c r="K74" s="254"/>
      <c r="L74" s="254"/>
      <c r="M74" s="319"/>
      <c r="N74" s="319"/>
      <c r="O74" s="319"/>
      <c r="P74" s="319"/>
      <c r="Q74" s="320"/>
      <c r="R74" s="321"/>
    </row>
    <row r="75" spans="1:18" ht="15.75">
      <c r="A75" s="251" t="s">
        <v>468</v>
      </c>
      <c r="B75" s="252" t="s">
        <v>170</v>
      </c>
      <c r="C75" s="253" t="s">
        <v>168</v>
      </c>
      <c r="D75" s="254">
        <v>4</v>
      </c>
      <c r="E75" s="261">
        <v>0</v>
      </c>
      <c r="F75" s="254">
        <v>4</v>
      </c>
      <c r="G75" s="254"/>
      <c r="H75" s="254"/>
      <c r="I75" s="254"/>
      <c r="J75" s="254">
        <v>3</v>
      </c>
      <c r="K75" s="254"/>
      <c r="L75" s="254">
        <v>1</v>
      </c>
      <c r="M75" s="314"/>
      <c r="N75" s="314"/>
      <c r="O75" s="314"/>
      <c r="P75" s="314"/>
      <c r="Q75" s="320"/>
      <c r="R75" s="321"/>
    </row>
    <row r="76" spans="1:18" ht="15.75">
      <c r="A76" s="251" t="s">
        <v>469</v>
      </c>
      <c r="B76" s="252" t="s">
        <v>171</v>
      </c>
      <c r="C76" s="253" t="s">
        <v>168</v>
      </c>
      <c r="D76" s="254">
        <v>1</v>
      </c>
      <c r="E76" s="261">
        <v>0</v>
      </c>
      <c r="F76" s="254">
        <v>1</v>
      </c>
      <c r="G76" s="254"/>
      <c r="H76" s="254"/>
      <c r="I76" s="254">
        <v>0.5</v>
      </c>
      <c r="J76" s="254">
        <v>0.5</v>
      </c>
      <c r="K76" s="254"/>
      <c r="L76" s="254"/>
      <c r="M76" s="314"/>
      <c r="N76" s="314"/>
      <c r="O76" s="314"/>
      <c r="P76" s="314"/>
      <c r="Q76" s="320"/>
      <c r="R76" s="321"/>
    </row>
    <row r="77" spans="1:18" ht="15.75">
      <c r="A77" s="251" t="s">
        <v>470</v>
      </c>
      <c r="B77" s="252" t="s">
        <v>172</v>
      </c>
      <c r="C77" s="253" t="s">
        <v>168</v>
      </c>
      <c r="D77" s="254">
        <v>1</v>
      </c>
      <c r="E77" s="261">
        <v>0</v>
      </c>
      <c r="F77" s="254">
        <v>1</v>
      </c>
      <c r="G77" s="254"/>
      <c r="H77" s="254"/>
      <c r="I77" s="254">
        <v>0.5</v>
      </c>
      <c r="J77" s="254">
        <v>0.5</v>
      </c>
      <c r="K77" s="254"/>
      <c r="L77" s="254"/>
      <c r="M77" s="314"/>
      <c r="N77" s="314"/>
      <c r="O77" s="314"/>
      <c r="P77" s="314"/>
      <c r="Q77" s="320"/>
      <c r="R77" s="321"/>
    </row>
    <row r="78" spans="1:18" ht="63">
      <c r="A78" s="251" t="s">
        <v>471</v>
      </c>
      <c r="B78" s="258" t="s">
        <v>160</v>
      </c>
      <c r="C78" s="253" t="s">
        <v>168</v>
      </c>
      <c r="D78" s="260">
        <v>2</v>
      </c>
      <c r="E78" s="261">
        <v>0</v>
      </c>
      <c r="F78" s="260">
        <v>2</v>
      </c>
      <c r="G78" s="260"/>
      <c r="H78" s="260"/>
      <c r="I78" s="260"/>
      <c r="J78" s="260">
        <v>2</v>
      </c>
      <c r="K78" s="260"/>
      <c r="L78" s="260"/>
      <c r="M78" s="298"/>
      <c r="N78" s="298"/>
      <c r="O78" s="298"/>
      <c r="P78" s="298"/>
      <c r="Q78" s="320"/>
      <c r="R78" s="321"/>
    </row>
    <row r="79" spans="1:18" ht="47.25">
      <c r="A79" s="251" t="s">
        <v>472</v>
      </c>
      <c r="B79" s="258" t="s">
        <v>173</v>
      </c>
      <c r="C79" s="253" t="s">
        <v>168</v>
      </c>
      <c r="D79" s="260">
        <v>0.5</v>
      </c>
      <c r="E79" s="261">
        <v>0</v>
      </c>
      <c r="F79" s="260">
        <v>0.5</v>
      </c>
      <c r="G79" s="260"/>
      <c r="H79" s="260"/>
      <c r="I79" s="260"/>
      <c r="J79" s="260">
        <v>0.5</v>
      </c>
      <c r="K79" s="260"/>
      <c r="L79" s="260"/>
      <c r="M79" s="298"/>
      <c r="N79" s="298"/>
      <c r="O79" s="298"/>
      <c r="P79" s="298"/>
      <c r="Q79" s="320"/>
      <c r="R79" s="321"/>
    </row>
    <row r="80" spans="1:18" ht="31.5">
      <c r="A80" s="251" t="s">
        <v>473</v>
      </c>
      <c r="B80" s="258" t="s">
        <v>174</v>
      </c>
      <c r="C80" s="253" t="s">
        <v>168</v>
      </c>
      <c r="D80" s="260">
        <v>0.15</v>
      </c>
      <c r="E80" s="261">
        <v>0</v>
      </c>
      <c r="F80" s="260">
        <v>0.15</v>
      </c>
      <c r="G80" s="260">
        <v>0.05</v>
      </c>
      <c r="H80" s="260"/>
      <c r="I80" s="260">
        <v>0.05</v>
      </c>
      <c r="J80" s="260">
        <v>0.05</v>
      </c>
      <c r="K80" s="260"/>
      <c r="L80" s="260"/>
      <c r="M80" s="298"/>
      <c r="N80" s="298"/>
      <c r="O80" s="298"/>
      <c r="P80" s="298"/>
      <c r="Q80" s="320"/>
      <c r="R80" s="321"/>
    </row>
    <row r="81" spans="1:18" ht="31.5">
      <c r="A81" s="251" t="s">
        <v>474</v>
      </c>
      <c r="B81" s="258" t="s">
        <v>175</v>
      </c>
      <c r="C81" s="253" t="s">
        <v>168</v>
      </c>
      <c r="D81" s="260">
        <v>1.5</v>
      </c>
      <c r="E81" s="261">
        <v>0</v>
      </c>
      <c r="F81" s="260">
        <v>1.5</v>
      </c>
      <c r="G81" s="260"/>
      <c r="H81" s="260"/>
      <c r="I81" s="260"/>
      <c r="J81" s="260">
        <v>1</v>
      </c>
      <c r="K81" s="260"/>
      <c r="L81" s="260">
        <v>0.5</v>
      </c>
      <c r="M81" s="298"/>
      <c r="N81" s="298"/>
      <c r="O81" s="298"/>
      <c r="P81" s="298"/>
      <c r="Q81" s="320"/>
      <c r="R81" s="321"/>
    </row>
    <row r="82" spans="1:18" ht="47.25">
      <c r="A82" s="251" t="s">
        <v>475</v>
      </c>
      <c r="B82" s="258" t="s">
        <v>176</v>
      </c>
      <c r="C82" s="253" t="s">
        <v>168</v>
      </c>
      <c r="D82" s="260">
        <v>1.5</v>
      </c>
      <c r="E82" s="261">
        <v>0</v>
      </c>
      <c r="F82" s="260">
        <v>1.5</v>
      </c>
      <c r="G82" s="260"/>
      <c r="H82" s="260"/>
      <c r="I82" s="260"/>
      <c r="J82" s="260">
        <v>1.5</v>
      </c>
      <c r="K82" s="260"/>
      <c r="L82" s="260"/>
      <c r="M82" s="298"/>
      <c r="N82" s="298"/>
      <c r="O82" s="298"/>
      <c r="P82" s="298"/>
      <c r="Q82" s="320"/>
      <c r="R82" s="321"/>
    </row>
    <row r="83" spans="1:18" ht="47.25">
      <c r="A83" s="251" t="s">
        <v>476</v>
      </c>
      <c r="B83" s="258" t="s">
        <v>177</v>
      </c>
      <c r="C83" s="253" t="s">
        <v>168</v>
      </c>
      <c r="D83" s="260">
        <v>0.5</v>
      </c>
      <c r="E83" s="261">
        <v>0</v>
      </c>
      <c r="F83" s="260">
        <v>0.5</v>
      </c>
      <c r="G83" s="260"/>
      <c r="H83" s="260"/>
      <c r="I83" s="260"/>
      <c r="J83" s="260">
        <v>0.5</v>
      </c>
      <c r="K83" s="260"/>
      <c r="L83" s="260"/>
      <c r="M83" s="298"/>
      <c r="N83" s="298"/>
      <c r="O83" s="298"/>
      <c r="P83" s="298"/>
      <c r="Q83" s="320"/>
      <c r="R83" s="321"/>
    </row>
    <row r="84" spans="1:18" ht="15.75">
      <c r="A84" s="251" t="s">
        <v>477</v>
      </c>
      <c r="B84" s="258" t="s">
        <v>178</v>
      </c>
      <c r="C84" s="253" t="s">
        <v>168</v>
      </c>
      <c r="D84" s="260">
        <v>1.1</v>
      </c>
      <c r="E84" s="261">
        <v>0</v>
      </c>
      <c r="F84" s="260">
        <v>1.1</v>
      </c>
      <c r="G84" s="260"/>
      <c r="H84" s="260"/>
      <c r="I84" s="260"/>
      <c r="J84" s="260">
        <v>0.7</v>
      </c>
      <c r="K84" s="260"/>
      <c r="L84" s="260">
        <v>0.4</v>
      </c>
      <c r="M84" s="298"/>
      <c r="N84" s="298"/>
      <c r="O84" s="298"/>
      <c r="P84" s="298"/>
      <c r="Q84" s="320"/>
      <c r="R84" s="321"/>
    </row>
    <row r="85" spans="1:18" ht="15.75">
      <c r="A85" s="251" t="s">
        <v>478</v>
      </c>
      <c r="B85" s="285" t="s">
        <v>179</v>
      </c>
      <c r="C85" s="253" t="s">
        <v>168</v>
      </c>
      <c r="D85" s="260">
        <v>0.5</v>
      </c>
      <c r="E85" s="261">
        <v>0</v>
      </c>
      <c r="F85" s="260">
        <v>0.5</v>
      </c>
      <c r="G85" s="260">
        <v>0.1</v>
      </c>
      <c r="H85" s="260"/>
      <c r="I85" s="260"/>
      <c r="J85" s="260"/>
      <c r="K85" s="260"/>
      <c r="L85" s="260"/>
      <c r="M85" s="324">
        <v>0.4</v>
      </c>
      <c r="N85" s="324"/>
      <c r="O85" s="324"/>
      <c r="P85" s="324"/>
      <c r="Q85" s="320"/>
      <c r="R85" s="321"/>
    </row>
    <row r="86" spans="1:18" ht="31.5">
      <c r="A86" s="251" t="s">
        <v>479</v>
      </c>
      <c r="B86" s="285" t="s">
        <v>180</v>
      </c>
      <c r="C86" s="253" t="s">
        <v>168</v>
      </c>
      <c r="D86" s="260">
        <v>0.3</v>
      </c>
      <c r="E86" s="261">
        <v>0</v>
      </c>
      <c r="F86" s="260">
        <v>0.3</v>
      </c>
      <c r="G86" s="260"/>
      <c r="H86" s="260"/>
      <c r="I86" s="260"/>
      <c r="J86" s="260"/>
      <c r="K86" s="260"/>
      <c r="L86" s="260"/>
      <c r="M86" s="324">
        <v>0.3</v>
      </c>
      <c r="N86" s="324"/>
      <c r="O86" s="324"/>
      <c r="P86" s="324"/>
      <c r="Q86" s="320"/>
      <c r="R86" s="321"/>
    </row>
    <row r="87" spans="1:18" ht="31.5">
      <c r="A87" s="251" t="s">
        <v>480</v>
      </c>
      <c r="B87" s="285" t="s">
        <v>181</v>
      </c>
      <c r="C87" s="253" t="s">
        <v>168</v>
      </c>
      <c r="D87" s="260">
        <v>0.2</v>
      </c>
      <c r="E87" s="261">
        <v>0</v>
      </c>
      <c r="F87" s="260">
        <v>0.2</v>
      </c>
      <c r="G87" s="260"/>
      <c r="H87" s="260"/>
      <c r="I87" s="260"/>
      <c r="J87" s="260">
        <v>0.2</v>
      </c>
      <c r="K87" s="260"/>
      <c r="L87" s="260"/>
      <c r="M87" s="298"/>
      <c r="N87" s="298"/>
      <c r="O87" s="298"/>
      <c r="P87" s="298"/>
      <c r="Q87" s="320"/>
      <c r="R87" s="321"/>
    </row>
    <row r="88" spans="1:18" ht="31.5">
      <c r="A88" s="251" t="s">
        <v>481</v>
      </c>
      <c r="B88" s="285" t="s">
        <v>182</v>
      </c>
      <c r="C88" s="253" t="s">
        <v>168</v>
      </c>
      <c r="D88" s="260">
        <v>5</v>
      </c>
      <c r="E88" s="261">
        <v>0</v>
      </c>
      <c r="F88" s="260">
        <v>5</v>
      </c>
      <c r="G88" s="260">
        <v>5</v>
      </c>
      <c r="H88" s="260"/>
      <c r="I88" s="260"/>
      <c r="J88" s="260"/>
      <c r="K88" s="260"/>
      <c r="L88" s="260"/>
      <c r="M88" s="298"/>
      <c r="N88" s="298"/>
      <c r="O88" s="298"/>
      <c r="P88" s="298"/>
      <c r="Q88" s="320"/>
      <c r="R88" s="321"/>
    </row>
    <row r="89" spans="1:18" ht="15.75">
      <c r="A89" s="251" t="s">
        <v>482</v>
      </c>
      <c r="B89" s="285" t="s">
        <v>183</v>
      </c>
      <c r="C89" s="253" t="s">
        <v>168</v>
      </c>
      <c r="D89" s="260">
        <v>30</v>
      </c>
      <c r="E89" s="261">
        <v>0</v>
      </c>
      <c r="F89" s="260">
        <v>30</v>
      </c>
      <c r="G89" s="260"/>
      <c r="H89" s="260"/>
      <c r="I89" s="260"/>
      <c r="J89" s="260">
        <v>30</v>
      </c>
      <c r="K89" s="260"/>
      <c r="L89" s="260"/>
      <c r="M89" s="298"/>
      <c r="N89" s="298"/>
      <c r="O89" s="298"/>
      <c r="P89" s="298"/>
      <c r="Q89" s="320"/>
      <c r="R89" s="321"/>
    </row>
    <row r="90" spans="1:18" ht="15.75">
      <c r="A90" s="251" t="s">
        <v>483</v>
      </c>
      <c r="B90" s="285" t="s">
        <v>184</v>
      </c>
      <c r="C90" s="253" t="s">
        <v>168</v>
      </c>
      <c r="D90" s="260">
        <v>1.5</v>
      </c>
      <c r="E90" s="261">
        <v>0</v>
      </c>
      <c r="F90" s="260">
        <v>1.5</v>
      </c>
      <c r="G90" s="260"/>
      <c r="H90" s="260"/>
      <c r="I90" s="260"/>
      <c r="J90" s="260">
        <v>1.5</v>
      </c>
      <c r="K90" s="260"/>
      <c r="L90" s="260"/>
      <c r="M90" s="298"/>
      <c r="N90" s="298"/>
      <c r="O90" s="298"/>
      <c r="P90" s="298"/>
      <c r="Q90" s="320"/>
      <c r="R90" s="321"/>
    </row>
    <row r="91" spans="1:18" ht="15.75">
      <c r="A91" s="251" t="s">
        <v>484</v>
      </c>
      <c r="B91" s="285" t="s">
        <v>185</v>
      </c>
      <c r="C91" s="253" t="s">
        <v>168</v>
      </c>
      <c r="D91" s="260">
        <v>1</v>
      </c>
      <c r="E91" s="261">
        <v>0</v>
      </c>
      <c r="F91" s="260">
        <v>1</v>
      </c>
      <c r="G91" s="260"/>
      <c r="H91" s="260"/>
      <c r="I91" s="260"/>
      <c r="J91" s="260">
        <v>1</v>
      </c>
      <c r="K91" s="260"/>
      <c r="L91" s="260"/>
      <c r="M91" s="298"/>
      <c r="N91" s="298"/>
      <c r="O91" s="298"/>
      <c r="P91" s="298"/>
      <c r="Q91" s="320"/>
      <c r="R91" s="321"/>
    </row>
    <row r="92" spans="1:18" ht="15.75">
      <c r="A92" s="251" t="s">
        <v>485</v>
      </c>
      <c r="B92" s="285" t="s">
        <v>186</v>
      </c>
      <c r="C92" s="253" t="s">
        <v>168</v>
      </c>
      <c r="D92" s="260">
        <v>62</v>
      </c>
      <c r="E92" s="261">
        <v>0</v>
      </c>
      <c r="F92" s="260">
        <v>62</v>
      </c>
      <c r="G92" s="260"/>
      <c r="H92" s="260"/>
      <c r="I92" s="260"/>
      <c r="J92" s="260">
        <v>15</v>
      </c>
      <c r="K92" s="260"/>
      <c r="L92" s="260">
        <v>47</v>
      </c>
      <c r="M92" s="298"/>
      <c r="N92" s="298"/>
      <c r="O92" s="298"/>
      <c r="P92" s="298"/>
      <c r="Q92" s="320"/>
      <c r="R92" s="321"/>
    </row>
    <row r="93" spans="1:18" ht="31.5">
      <c r="A93" s="251" t="s">
        <v>486</v>
      </c>
      <c r="B93" s="285" t="s">
        <v>187</v>
      </c>
      <c r="C93" s="253" t="s">
        <v>168</v>
      </c>
      <c r="D93" s="260">
        <v>12.6</v>
      </c>
      <c r="E93" s="261">
        <v>0</v>
      </c>
      <c r="F93" s="260">
        <v>12.6</v>
      </c>
      <c r="G93" s="260"/>
      <c r="H93" s="260"/>
      <c r="I93" s="260">
        <v>5</v>
      </c>
      <c r="J93" s="260">
        <v>7.6</v>
      </c>
      <c r="K93" s="260"/>
      <c r="L93" s="260"/>
      <c r="M93" s="298"/>
      <c r="N93" s="298"/>
      <c r="O93" s="298"/>
      <c r="P93" s="298"/>
      <c r="Q93" s="320"/>
      <c r="R93" s="321"/>
    </row>
    <row r="94" spans="1:18" ht="31.5">
      <c r="A94" s="251" t="s">
        <v>487</v>
      </c>
      <c r="B94" s="274" t="s">
        <v>17</v>
      </c>
      <c r="C94" s="275" t="s">
        <v>191</v>
      </c>
      <c r="D94" s="276">
        <v>0.3</v>
      </c>
      <c r="E94" s="261">
        <v>0</v>
      </c>
      <c r="F94" s="276">
        <f>D94-E94</f>
        <v>0.3</v>
      </c>
      <c r="G94" s="276"/>
      <c r="H94" s="276"/>
      <c r="I94" s="276">
        <v>0.3</v>
      </c>
      <c r="J94" s="276"/>
      <c r="K94" s="276"/>
      <c r="L94" s="276"/>
      <c r="M94" s="325"/>
      <c r="N94" s="325"/>
      <c r="O94" s="325"/>
      <c r="P94" s="325"/>
      <c r="Q94" s="320"/>
      <c r="R94" s="321"/>
    </row>
    <row r="95" spans="1:18" ht="31.5">
      <c r="A95" s="251" t="s">
        <v>488</v>
      </c>
      <c r="B95" s="326" t="s">
        <v>192</v>
      </c>
      <c r="C95" s="275" t="s">
        <v>191</v>
      </c>
      <c r="D95" s="276">
        <v>10</v>
      </c>
      <c r="E95" s="261">
        <v>0</v>
      </c>
      <c r="F95" s="276">
        <f aca="true" t="shared" si="2" ref="F95:F116">D95-E95</f>
        <v>10</v>
      </c>
      <c r="G95" s="276"/>
      <c r="H95" s="276"/>
      <c r="I95" s="276"/>
      <c r="J95" s="276">
        <v>10</v>
      </c>
      <c r="K95" s="276"/>
      <c r="L95" s="276"/>
      <c r="M95" s="325"/>
      <c r="N95" s="325"/>
      <c r="O95" s="325"/>
      <c r="P95" s="325"/>
      <c r="Q95" s="320"/>
      <c r="R95" s="321"/>
    </row>
    <row r="96" spans="1:18" ht="31.5">
      <c r="A96" s="251" t="s">
        <v>489</v>
      </c>
      <c r="B96" s="326" t="s">
        <v>193</v>
      </c>
      <c r="C96" s="275" t="s">
        <v>191</v>
      </c>
      <c r="D96" s="276">
        <v>1.2</v>
      </c>
      <c r="E96" s="261">
        <v>0</v>
      </c>
      <c r="F96" s="276">
        <f t="shared" si="2"/>
        <v>1.2</v>
      </c>
      <c r="G96" s="276"/>
      <c r="H96" s="276"/>
      <c r="I96" s="276"/>
      <c r="J96" s="276"/>
      <c r="K96" s="276"/>
      <c r="L96" s="276"/>
      <c r="M96" s="325"/>
      <c r="N96" s="325"/>
      <c r="O96" s="325"/>
      <c r="P96" s="325"/>
      <c r="Q96" s="320"/>
      <c r="R96" s="321"/>
    </row>
    <row r="97" spans="1:18" ht="47.25">
      <c r="A97" s="251" t="s">
        <v>490</v>
      </c>
      <c r="B97" s="326" t="s">
        <v>194</v>
      </c>
      <c r="C97" s="275" t="s">
        <v>191</v>
      </c>
      <c r="D97" s="276">
        <v>0.5</v>
      </c>
      <c r="E97" s="261">
        <v>0</v>
      </c>
      <c r="F97" s="276">
        <f t="shared" si="2"/>
        <v>0.5</v>
      </c>
      <c r="G97" s="276"/>
      <c r="H97" s="276"/>
      <c r="I97" s="276"/>
      <c r="J97" s="276"/>
      <c r="K97" s="276"/>
      <c r="L97" s="276"/>
      <c r="M97" s="325"/>
      <c r="N97" s="325"/>
      <c r="O97" s="325"/>
      <c r="P97" s="325"/>
      <c r="Q97" s="320"/>
      <c r="R97" s="321"/>
    </row>
    <row r="98" spans="1:18" ht="31.5">
      <c r="A98" s="251" t="s">
        <v>491</v>
      </c>
      <c r="B98" s="326" t="s">
        <v>195</v>
      </c>
      <c r="C98" s="275" t="s">
        <v>191</v>
      </c>
      <c r="D98" s="276">
        <v>0.6</v>
      </c>
      <c r="E98" s="261">
        <v>0</v>
      </c>
      <c r="F98" s="276">
        <f t="shared" si="2"/>
        <v>0.6</v>
      </c>
      <c r="G98" s="276"/>
      <c r="H98" s="276"/>
      <c r="I98" s="276"/>
      <c r="J98" s="276">
        <v>0.6</v>
      </c>
      <c r="K98" s="276"/>
      <c r="L98" s="276"/>
      <c r="M98" s="325"/>
      <c r="N98" s="325"/>
      <c r="O98" s="325"/>
      <c r="P98" s="325"/>
      <c r="Q98" s="320"/>
      <c r="R98" s="321"/>
    </row>
    <row r="99" spans="1:18" ht="31.5">
      <c r="A99" s="251" t="s">
        <v>492</v>
      </c>
      <c r="B99" s="326" t="s">
        <v>196</v>
      </c>
      <c r="C99" s="275" t="s">
        <v>191</v>
      </c>
      <c r="D99" s="276">
        <v>0.8</v>
      </c>
      <c r="E99" s="261">
        <v>0</v>
      </c>
      <c r="F99" s="276">
        <f t="shared" si="2"/>
        <v>0.8</v>
      </c>
      <c r="G99" s="276"/>
      <c r="H99" s="276"/>
      <c r="I99" s="276"/>
      <c r="J99" s="276">
        <v>0.8</v>
      </c>
      <c r="K99" s="276"/>
      <c r="L99" s="276"/>
      <c r="M99" s="325"/>
      <c r="N99" s="325"/>
      <c r="O99" s="325"/>
      <c r="P99" s="325"/>
      <c r="Q99" s="320"/>
      <c r="R99" s="321"/>
    </row>
    <row r="100" spans="1:18" ht="31.5">
      <c r="A100" s="251" t="s">
        <v>493</v>
      </c>
      <c r="B100" s="326" t="s">
        <v>197</v>
      </c>
      <c r="C100" s="275" t="s">
        <v>191</v>
      </c>
      <c r="D100" s="276">
        <v>0.5</v>
      </c>
      <c r="E100" s="261">
        <v>0</v>
      </c>
      <c r="F100" s="276">
        <f t="shared" si="2"/>
        <v>0.5</v>
      </c>
      <c r="G100" s="276"/>
      <c r="H100" s="276"/>
      <c r="I100" s="276"/>
      <c r="J100" s="276">
        <v>0.5</v>
      </c>
      <c r="K100" s="276"/>
      <c r="L100" s="276"/>
      <c r="M100" s="325"/>
      <c r="N100" s="325"/>
      <c r="O100" s="325"/>
      <c r="P100" s="325"/>
      <c r="Q100" s="320"/>
      <c r="R100" s="321"/>
    </row>
    <row r="101" spans="1:18" ht="31.5">
      <c r="A101" s="251" t="s">
        <v>494</v>
      </c>
      <c r="B101" s="326" t="s">
        <v>199</v>
      </c>
      <c r="C101" s="275" t="s">
        <v>191</v>
      </c>
      <c r="D101" s="276">
        <v>0.6</v>
      </c>
      <c r="E101" s="261">
        <v>0</v>
      </c>
      <c r="F101" s="276">
        <f t="shared" si="2"/>
        <v>0.6</v>
      </c>
      <c r="G101" s="276"/>
      <c r="H101" s="276"/>
      <c r="I101" s="276"/>
      <c r="J101" s="276"/>
      <c r="K101" s="276"/>
      <c r="L101" s="276">
        <v>0.6</v>
      </c>
      <c r="M101" s="325"/>
      <c r="N101" s="325"/>
      <c r="O101" s="325"/>
      <c r="P101" s="325"/>
      <c r="Q101" s="320"/>
      <c r="R101" s="321"/>
    </row>
    <row r="102" spans="1:18" ht="31.5">
      <c r="A102" s="251" t="s">
        <v>495</v>
      </c>
      <c r="B102" s="326" t="s">
        <v>200</v>
      </c>
      <c r="C102" s="275" t="s">
        <v>191</v>
      </c>
      <c r="D102" s="276">
        <v>1.3</v>
      </c>
      <c r="E102" s="261">
        <v>0</v>
      </c>
      <c r="F102" s="276">
        <f t="shared" si="2"/>
        <v>1.3</v>
      </c>
      <c r="G102" s="276"/>
      <c r="H102" s="276"/>
      <c r="I102" s="276"/>
      <c r="J102" s="276">
        <v>1.3</v>
      </c>
      <c r="K102" s="276"/>
      <c r="L102" s="276"/>
      <c r="M102" s="325"/>
      <c r="N102" s="325"/>
      <c r="O102" s="325"/>
      <c r="P102" s="325"/>
      <c r="Q102" s="320"/>
      <c r="R102" s="321"/>
    </row>
    <row r="103" spans="1:18" ht="31.5">
      <c r="A103" s="251" t="s">
        <v>496</v>
      </c>
      <c r="B103" s="326" t="s">
        <v>202</v>
      </c>
      <c r="C103" s="275" t="s">
        <v>191</v>
      </c>
      <c r="D103" s="276">
        <v>0.4</v>
      </c>
      <c r="E103" s="261">
        <v>0</v>
      </c>
      <c r="F103" s="276">
        <f t="shared" si="2"/>
        <v>0.4</v>
      </c>
      <c r="G103" s="276"/>
      <c r="H103" s="276"/>
      <c r="I103" s="276"/>
      <c r="J103" s="276"/>
      <c r="K103" s="276"/>
      <c r="L103" s="276">
        <v>0.4</v>
      </c>
      <c r="M103" s="325"/>
      <c r="N103" s="325"/>
      <c r="O103" s="325"/>
      <c r="P103" s="325"/>
      <c r="Q103" s="320"/>
      <c r="R103" s="321"/>
    </row>
    <row r="104" spans="1:18" ht="31.5">
      <c r="A104" s="251" t="s">
        <v>497</v>
      </c>
      <c r="B104" s="326" t="s">
        <v>203</v>
      </c>
      <c r="C104" s="275" t="s">
        <v>191</v>
      </c>
      <c r="D104" s="276">
        <v>0.4</v>
      </c>
      <c r="E104" s="261">
        <v>0</v>
      </c>
      <c r="F104" s="276">
        <f t="shared" si="2"/>
        <v>0.4</v>
      </c>
      <c r="G104" s="276"/>
      <c r="H104" s="276"/>
      <c r="I104" s="276"/>
      <c r="J104" s="276">
        <v>0.4</v>
      </c>
      <c r="K104" s="276"/>
      <c r="L104" s="276"/>
      <c r="M104" s="325"/>
      <c r="N104" s="325"/>
      <c r="O104" s="325"/>
      <c r="P104" s="325"/>
      <c r="Q104" s="320"/>
      <c r="R104" s="321"/>
    </row>
    <row r="105" spans="1:18" ht="31.5">
      <c r="A105" s="251" t="s">
        <v>498</v>
      </c>
      <c r="B105" s="326" t="s">
        <v>204</v>
      </c>
      <c r="C105" s="275" t="s">
        <v>191</v>
      </c>
      <c r="D105" s="276">
        <v>1</v>
      </c>
      <c r="E105" s="261">
        <v>0</v>
      </c>
      <c r="F105" s="276">
        <f t="shared" si="2"/>
        <v>1</v>
      </c>
      <c r="G105" s="276"/>
      <c r="H105" s="276"/>
      <c r="I105" s="276"/>
      <c r="J105" s="276">
        <v>1</v>
      </c>
      <c r="K105" s="276"/>
      <c r="L105" s="276"/>
      <c r="M105" s="325"/>
      <c r="N105" s="325"/>
      <c r="O105" s="325"/>
      <c r="P105" s="325"/>
      <c r="Q105" s="320"/>
      <c r="R105" s="321"/>
    </row>
    <row r="106" spans="1:18" ht="31.5">
      <c r="A106" s="251" t="s">
        <v>499</v>
      </c>
      <c r="B106" s="326" t="s">
        <v>205</v>
      </c>
      <c r="C106" s="275" t="s">
        <v>191</v>
      </c>
      <c r="D106" s="276">
        <v>0.5</v>
      </c>
      <c r="E106" s="261">
        <v>0</v>
      </c>
      <c r="F106" s="276">
        <f t="shared" si="2"/>
        <v>0.5</v>
      </c>
      <c r="G106" s="276"/>
      <c r="H106" s="276"/>
      <c r="I106" s="276">
        <v>0.5</v>
      </c>
      <c r="J106" s="276"/>
      <c r="K106" s="276"/>
      <c r="L106" s="276"/>
      <c r="M106" s="325"/>
      <c r="N106" s="325"/>
      <c r="O106" s="325"/>
      <c r="P106" s="325"/>
      <c r="Q106" s="320"/>
      <c r="R106" s="321"/>
    </row>
    <row r="107" spans="1:18" ht="31.5">
      <c r="A107" s="251" t="s">
        <v>500</v>
      </c>
      <c r="B107" s="326" t="s">
        <v>206</v>
      </c>
      <c r="C107" s="275" t="s">
        <v>191</v>
      </c>
      <c r="D107" s="276">
        <v>4.7</v>
      </c>
      <c r="E107" s="261">
        <v>0</v>
      </c>
      <c r="F107" s="276">
        <f t="shared" si="2"/>
        <v>4.7</v>
      </c>
      <c r="G107" s="276"/>
      <c r="H107" s="276"/>
      <c r="I107" s="276"/>
      <c r="J107" s="276"/>
      <c r="K107" s="276"/>
      <c r="L107" s="276"/>
      <c r="M107" s="325"/>
      <c r="N107" s="325"/>
      <c r="O107" s="325"/>
      <c r="P107" s="325"/>
      <c r="Q107" s="320"/>
      <c r="R107" s="321"/>
    </row>
    <row r="108" spans="1:18" ht="47.25">
      <c r="A108" s="251" t="s">
        <v>501</v>
      </c>
      <c r="B108" s="326" t="s">
        <v>207</v>
      </c>
      <c r="C108" s="275" t="s">
        <v>191</v>
      </c>
      <c r="D108" s="276">
        <v>1</v>
      </c>
      <c r="E108" s="261">
        <v>0</v>
      </c>
      <c r="F108" s="276">
        <f t="shared" si="2"/>
        <v>1</v>
      </c>
      <c r="G108" s="276"/>
      <c r="H108" s="276"/>
      <c r="I108" s="276"/>
      <c r="J108" s="276"/>
      <c r="K108" s="276"/>
      <c r="L108" s="276"/>
      <c r="M108" s="325"/>
      <c r="N108" s="325"/>
      <c r="O108" s="325"/>
      <c r="P108" s="325"/>
      <c r="Q108" s="320"/>
      <c r="R108" s="321"/>
    </row>
    <row r="109" spans="1:18" ht="31.5">
      <c r="A109" s="251" t="s">
        <v>502</v>
      </c>
      <c r="B109" s="326" t="s">
        <v>208</v>
      </c>
      <c r="C109" s="275" t="s">
        <v>191</v>
      </c>
      <c r="D109" s="276">
        <v>0.8</v>
      </c>
      <c r="E109" s="261">
        <v>0</v>
      </c>
      <c r="F109" s="276">
        <f t="shared" si="2"/>
        <v>0.8</v>
      </c>
      <c r="G109" s="276"/>
      <c r="H109" s="276"/>
      <c r="I109" s="276"/>
      <c r="J109" s="276"/>
      <c r="K109" s="276"/>
      <c r="L109" s="276">
        <v>0.8</v>
      </c>
      <c r="M109" s="325"/>
      <c r="N109" s="325"/>
      <c r="O109" s="325"/>
      <c r="P109" s="325"/>
      <c r="Q109" s="320"/>
      <c r="R109" s="321"/>
    </row>
    <row r="110" spans="1:18" ht="31.5">
      <c r="A110" s="251" t="s">
        <v>503</v>
      </c>
      <c r="B110" s="326" t="s">
        <v>209</v>
      </c>
      <c r="C110" s="275" t="s">
        <v>191</v>
      </c>
      <c r="D110" s="267">
        <v>0.8</v>
      </c>
      <c r="E110" s="261">
        <v>0</v>
      </c>
      <c r="F110" s="276">
        <f t="shared" si="2"/>
        <v>0.8</v>
      </c>
      <c r="G110" s="267"/>
      <c r="H110" s="267"/>
      <c r="I110" s="267"/>
      <c r="J110" s="267"/>
      <c r="K110" s="267"/>
      <c r="L110" s="267">
        <v>0.8</v>
      </c>
      <c r="M110" s="327"/>
      <c r="N110" s="327"/>
      <c r="O110" s="327"/>
      <c r="P110" s="327"/>
      <c r="Q110" s="320"/>
      <c r="R110" s="321"/>
    </row>
    <row r="111" spans="1:18" ht="31.5">
      <c r="A111" s="251" t="s">
        <v>504</v>
      </c>
      <c r="B111" s="326" t="s">
        <v>209</v>
      </c>
      <c r="C111" s="275" t="s">
        <v>191</v>
      </c>
      <c r="D111" s="267">
        <v>30</v>
      </c>
      <c r="E111" s="261">
        <v>0</v>
      </c>
      <c r="F111" s="276">
        <f t="shared" si="2"/>
        <v>30</v>
      </c>
      <c r="G111" s="267"/>
      <c r="H111" s="267"/>
      <c r="I111" s="267"/>
      <c r="J111" s="267">
        <v>30</v>
      </c>
      <c r="K111" s="267"/>
      <c r="L111" s="267"/>
      <c r="M111" s="327"/>
      <c r="N111" s="327"/>
      <c r="O111" s="327"/>
      <c r="P111" s="327"/>
      <c r="Q111" s="320"/>
      <c r="R111" s="321"/>
    </row>
    <row r="112" spans="1:18" ht="31.5">
      <c r="A112" s="251" t="s">
        <v>505</v>
      </c>
      <c r="B112" s="328" t="s">
        <v>210</v>
      </c>
      <c r="C112" s="277" t="s">
        <v>191</v>
      </c>
      <c r="D112" s="278">
        <v>10</v>
      </c>
      <c r="E112" s="261">
        <v>0</v>
      </c>
      <c r="F112" s="276">
        <f t="shared" si="2"/>
        <v>10</v>
      </c>
      <c r="G112" s="278"/>
      <c r="H112" s="278"/>
      <c r="I112" s="278">
        <v>10</v>
      </c>
      <c r="J112" s="278"/>
      <c r="K112" s="278"/>
      <c r="L112" s="278"/>
      <c r="M112" s="329"/>
      <c r="N112" s="329"/>
      <c r="O112" s="329"/>
      <c r="P112" s="329"/>
      <c r="Q112" s="320"/>
      <c r="R112" s="321"/>
    </row>
    <row r="113" spans="1:18" ht="31.5">
      <c r="A113" s="251" t="s">
        <v>506</v>
      </c>
      <c r="B113" s="328" t="s">
        <v>211</v>
      </c>
      <c r="C113" s="277" t="s">
        <v>191</v>
      </c>
      <c r="D113" s="278">
        <v>25</v>
      </c>
      <c r="E113" s="261">
        <v>0</v>
      </c>
      <c r="F113" s="276">
        <f t="shared" si="2"/>
        <v>25</v>
      </c>
      <c r="G113" s="278"/>
      <c r="H113" s="278"/>
      <c r="I113" s="278"/>
      <c r="J113" s="278">
        <v>25</v>
      </c>
      <c r="K113" s="278"/>
      <c r="L113" s="278"/>
      <c r="M113" s="329"/>
      <c r="N113" s="329"/>
      <c r="O113" s="329"/>
      <c r="P113" s="329"/>
      <c r="Q113" s="320"/>
      <c r="R113" s="321"/>
    </row>
    <row r="114" spans="1:18" ht="31.5">
      <c r="A114" s="251" t="s">
        <v>507</v>
      </c>
      <c r="B114" s="328" t="s">
        <v>212</v>
      </c>
      <c r="C114" s="277" t="s">
        <v>191</v>
      </c>
      <c r="D114" s="278">
        <v>10</v>
      </c>
      <c r="E114" s="261">
        <v>0</v>
      </c>
      <c r="F114" s="276">
        <f t="shared" si="2"/>
        <v>10</v>
      </c>
      <c r="G114" s="278"/>
      <c r="H114" s="278"/>
      <c r="I114" s="278"/>
      <c r="J114" s="278">
        <v>10</v>
      </c>
      <c r="K114" s="278"/>
      <c r="L114" s="278"/>
      <c r="M114" s="329"/>
      <c r="N114" s="329"/>
      <c r="O114" s="329"/>
      <c r="P114" s="329"/>
      <c r="Q114" s="320"/>
      <c r="R114" s="321"/>
    </row>
    <row r="115" spans="1:18" ht="31.5">
      <c r="A115" s="251" t="s">
        <v>508</v>
      </c>
      <c r="B115" s="326" t="s">
        <v>213</v>
      </c>
      <c r="C115" s="275" t="s">
        <v>191</v>
      </c>
      <c r="D115" s="267">
        <v>0.43</v>
      </c>
      <c r="E115" s="261">
        <v>0</v>
      </c>
      <c r="F115" s="276">
        <f t="shared" si="2"/>
        <v>0.43</v>
      </c>
      <c r="G115" s="267"/>
      <c r="H115" s="267"/>
      <c r="I115" s="267"/>
      <c r="J115" s="267">
        <v>0.43</v>
      </c>
      <c r="K115" s="267"/>
      <c r="L115" s="267"/>
      <c r="M115" s="327"/>
      <c r="N115" s="327"/>
      <c r="O115" s="327"/>
      <c r="P115" s="327"/>
      <c r="Q115" s="320"/>
      <c r="R115" s="321"/>
    </row>
    <row r="116" spans="1:18" ht="31.5">
      <c r="A116" s="251" t="s">
        <v>509</v>
      </c>
      <c r="B116" s="328" t="s">
        <v>215</v>
      </c>
      <c r="C116" s="277" t="s">
        <v>191</v>
      </c>
      <c r="D116" s="278">
        <v>0.2</v>
      </c>
      <c r="E116" s="261">
        <v>0</v>
      </c>
      <c r="F116" s="276">
        <f t="shared" si="2"/>
        <v>0.2</v>
      </c>
      <c r="G116" s="278"/>
      <c r="H116" s="278"/>
      <c r="I116" s="278">
        <v>0.2</v>
      </c>
      <c r="J116" s="278"/>
      <c r="K116" s="278"/>
      <c r="L116" s="278"/>
      <c r="M116" s="329"/>
      <c r="N116" s="329"/>
      <c r="O116" s="329"/>
      <c r="P116" s="329"/>
      <c r="Q116" s="320"/>
      <c r="R116" s="321"/>
    </row>
    <row r="117" spans="1:18" s="282" customFormat="1" ht="31.5">
      <c r="A117" s="251" t="s">
        <v>510</v>
      </c>
      <c r="B117" s="264" t="s">
        <v>17</v>
      </c>
      <c r="C117" s="265" t="s">
        <v>233</v>
      </c>
      <c r="D117" s="267">
        <v>0.12</v>
      </c>
      <c r="E117" s="261">
        <v>0</v>
      </c>
      <c r="F117" s="279">
        <f aca="true" t="shared" si="3" ref="F117:F133">D117</f>
        <v>0.12</v>
      </c>
      <c r="G117" s="260"/>
      <c r="H117" s="267"/>
      <c r="I117" s="279"/>
      <c r="J117" s="279"/>
      <c r="K117" s="280"/>
      <c r="L117" s="279"/>
      <c r="M117" s="279">
        <f>D117</f>
        <v>0.12</v>
      </c>
      <c r="N117" s="279">
        <v>0.12</v>
      </c>
      <c r="O117" s="279"/>
      <c r="P117" s="279"/>
      <c r="Q117" s="265"/>
      <c r="R117" s="281"/>
    </row>
    <row r="118" spans="1:18" s="282" customFormat="1" ht="31.5">
      <c r="A118" s="251" t="s">
        <v>511</v>
      </c>
      <c r="B118" s="264" t="s">
        <v>226</v>
      </c>
      <c r="C118" s="265" t="s">
        <v>233</v>
      </c>
      <c r="D118" s="267">
        <v>10.5</v>
      </c>
      <c r="E118" s="261">
        <v>0</v>
      </c>
      <c r="F118" s="279">
        <f t="shared" si="3"/>
        <v>10.5</v>
      </c>
      <c r="G118" s="260"/>
      <c r="H118" s="267"/>
      <c r="I118" s="279"/>
      <c r="J118" s="279">
        <v>10.5</v>
      </c>
      <c r="K118" s="280">
        <f>F118</f>
        <v>10.5</v>
      </c>
      <c r="L118" s="279"/>
      <c r="M118" s="279"/>
      <c r="N118" s="279"/>
      <c r="O118" s="279"/>
      <c r="P118" s="279"/>
      <c r="Q118" s="265"/>
      <c r="R118" s="281"/>
    </row>
    <row r="119" spans="1:18" s="282" customFormat="1" ht="31.5">
      <c r="A119" s="251" t="s">
        <v>512</v>
      </c>
      <c r="B119" s="264" t="s">
        <v>228</v>
      </c>
      <c r="C119" s="265" t="s">
        <v>233</v>
      </c>
      <c r="D119" s="267">
        <v>5.1</v>
      </c>
      <c r="E119" s="261">
        <v>0</v>
      </c>
      <c r="F119" s="279">
        <f t="shared" si="3"/>
        <v>5.1</v>
      </c>
      <c r="G119" s="260"/>
      <c r="H119" s="267">
        <v>0.8</v>
      </c>
      <c r="I119" s="279"/>
      <c r="J119" s="279">
        <v>4.3</v>
      </c>
      <c r="K119" s="280">
        <f>F119-I119</f>
        <v>5.1</v>
      </c>
      <c r="L119" s="279"/>
      <c r="M119" s="279"/>
      <c r="N119" s="279"/>
      <c r="O119" s="279"/>
      <c r="P119" s="279"/>
      <c r="Q119" s="265"/>
      <c r="R119" s="281"/>
    </row>
    <row r="120" spans="1:18" s="282" customFormat="1" ht="47.25">
      <c r="A120" s="251" t="s">
        <v>513</v>
      </c>
      <c r="B120" s="264" t="s">
        <v>230</v>
      </c>
      <c r="C120" s="265" t="s">
        <v>233</v>
      </c>
      <c r="D120" s="267">
        <v>1.5</v>
      </c>
      <c r="E120" s="261">
        <v>0</v>
      </c>
      <c r="F120" s="279">
        <f t="shared" si="3"/>
        <v>1.5</v>
      </c>
      <c r="G120" s="260"/>
      <c r="H120" s="267"/>
      <c r="I120" s="279"/>
      <c r="J120" s="279">
        <v>1.5</v>
      </c>
      <c r="K120" s="280">
        <f>F120</f>
        <v>1.5</v>
      </c>
      <c r="L120" s="279"/>
      <c r="M120" s="279"/>
      <c r="N120" s="279"/>
      <c r="O120" s="279"/>
      <c r="P120" s="279"/>
      <c r="Q120" s="265"/>
      <c r="R120" s="281"/>
    </row>
    <row r="121" spans="1:18" s="282" customFormat="1" ht="47.25">
      <c r="A121" s="251" t="s">
        <v>514</v>
      </c>
      <c r="B121" s="264" t="s">
        <v>232</v>
      </c>
      <c r="C121" s="265" t="s">
        <v>233</v>
      </c>
      <c r="D121" s="267">
        <v>9.5</v>
      </c>
      <c r="E121" s="261">
        <v>0</v>
      </c>
      <c r="F121" s="279">
        <f t="shared" si="3"/>
        <v>9.5</v>
      </c>
      <c r="G121" s="260"/>
      <c r="H121" s="267"/>
      <c r="I121" s="279"/>
      <c r="J121" s="279">
        <v>9.5</v>
      </c>
      <c r="K121" s="280">
        <f>F121</f>
        <v>9.5</v>
      </c>
      <c r="L121" s="279"/>
      <c r="M121" s="279"/>
      <c r="N121" s="279"/>
      <c r="O121" s="279"/>
      <c r="P121" s="279"/>
      <c r="Q121" s="265"/>
      <c r="R121" s="281"/>
    </row>
    <row r="122" spans="1:18" s="282" customFormat="1" ht="31.5">
      <c r="A122" s="251" t="s">
        <v>515</v>
      </c>
      <c r="B122" s="264" t="s">
        <v>234</v>
      </c>
      <c r="C122" s="265" t="s">
        <v>233</v>
      </c>
      <c r="D122" s="283">
        <v>4</v>
      </c>
      <c r="E122" s="261">
        <v>0</v>
      </c>
      <c r="F122" s="279">
        <f t="shared" si="3"/>
        <v>4</v>
      </c>
      <c r="G122" s="260"/>
      <c r="H122" s="267"/>
      <c r="I122" s="279"/>
      <c r="J122" s="279">
        <v>4</v>
      </c>
      <c r="K122" s="280">
        <f>F122</f>
        <v>4</v>
      </c>
      <c r="L122" s="279"/>
      <c r="M122" s="279"/>
      <c r="N122" s="279"/>
      <c r="O122" s="279"/>
      <c r="P122" s="279"/>
      <c r="Q122" s="265"/>
      <c r="R122" s="281"/>
    </row>
    <row r="123" spans="1:18" s="282" customFormat="1" ht="78.75">
      <c r="A123" s="251" t="s">
        <v>516</v>
      </c>
      <c r="B123" s="284" t="s">
        <v>24</v>
      </c>
      <c r="C123" s="265" t="s">
        <v>233</v>
      </c>
      <c r="D123" s="267">
        <v>20</v>
      </c>
      <c r="E123" s="261">
        <v>0</v>
      </c>
      <c r="F123" s="279">
        <f t="shared" si="3"/>
        <v>20</v>
      </c>
      <c r="G123" s="260"/>
      <c r="H123" s="267"/>
      <c r="I123" s="279"/>
      <c r="J123" s="279">
        <v>20</v>
      </c>
      <c r="K123" s="280">
        <f>D123</f>
        <v>20</v>
      </c>
      <c r="L123" s="279"/>
      <c r="M123" s="279"/>
      <c r="N123" s="279"/>
      <c r="O123" s="279"/>
      <c r="P123" s="279"/>
      <c r="Q123" s="265"/>
      <c r="R123" s="281"/>
    </row>
    <row r="124" spans="1:18" s="282" customFormat="1" ht="31.5">
      <c r="A124" s="251" t="s">
        <v>517</v>
      </c>
      <c r="B124" s="264" t="s">
        <v>236</v>
      </c>
      <c r="C124" s="265" t="s">
        <v>233</v>
      </c>
      <c r="D124" s="267">
        <v>20</v>
      </c>
      <c r="E124" s="261">
        <v>0</v>
      </c>
      <c r="F124" s="279">
        <f t="shared" si="3"/>
        <v>20</v>
      </c>
      <c r="G124" s="260"/>
      <c r="H124" s="267"/>
      <c r="I124" s="279"/>
      <c r="J124" s="279">
        <v>20</v>
      </c>
      <c r="K124" s="280">
        <f aca="true" t="shared" si="4" ref="K124:K129">F124</f>
        <v>20</v>
      </c>
      <c r="L124" s="279"/>
      <c r="M124" s="279"/>
      <c r="N124" s="279"/>
      <c r="O124" s="279"/>
      <c r="P124" s="279"/>
      <c r="Q124" s="265"/>
      <c r="R124" s="281"/>
    </row>
    <row r="125" spans="1:18" s="282" customFormat="1" ht="31.5">
      <c r="A125" s="251" t="s">
        <v>518</v>
      </c>
      <c r="B125" s="285" t="s">
        <v>238</v>
      </c>
      <c r="C125" s="265" t="s">
        <v>233</v>
      </c>
      <c r="D125" s="283">
        <v>3</v>
      </c>
      <c r="E125" s="261">
        <v>0</v>
      </c>
      <c r="F125" s="279">
        <f t="shared" si="3"/>
        <v>3</v>
      </c>
      <c r="G125" s="260"/>
      <c r="H125" s="267"/>
      <c r="I125" s="279"/>
      <c r="J125" s="279">
        <v>3</v>
      </c>
      <c r="K125" s="280">
        <f t="shared" si="4"/>
        <v>3</v>
      </c>
      <c r="L125" s="279"/>
      <c r="M125" s="279"/>
      <c r="N125" s="279"/>
      <c r="O125" s="279"/>
      <c r="P125" s="279"/>
      <c r="Q125" s="265"/>
      <c r="R125" s="281"/>
    </row>
    <row r="126" spans="1:18" s="282" customFormat="1" ht="31.5">
      <c r="A126" s="251" t="s">
        <v>519</v>
      </c>
      <c r="B126" s="264" t="s">
        <v>240</v>
      </c>
      <c r="C126" s="265" t="s">
        <v>233</v>
      </c>
      <c r="D126" s="267">
        <v>0.36</v>
      </c>
      <c r="E126" s="261">
        <v>0</v>
      </c>
      <c r="F126" s="279">
        <f t="shared" si="3"/>
        <v>0.36</v>
      </c>
      <c r="G126" s="260"/>
      <c r="H126" s="267"/>
      <c r="I126" s="279"/>
      <c r="J126" s="279">
        <v>0.36</v>
      </c>
      <c r="K126" s="280">
        <f t="shared" si="4"/>
        <v>0.36</v>
      </c>
      <c r="L126" s="279"/>
      <c r="M126" s="279"/>
      <c r="N126" s="279"/>
      <c r="O126" s="279"/>
      <c r="P126" s="279"/>
      <c r="Q126" s="265"/>
      <c r="R126" s="281"/>
    </row>
    <row r="127" spans="1:18" s="282" customFormat="1" ht="31.5">
      <c r="A127" s="251" t="s">
        <v>520</v>
      </c>
      <c r="B127" s="264" t="s">
        <v>237</v>
      </c>
      <c r="C127" s="265" t="s">
        <v>233</v>
      </c>
      <c r="D127" s="283">
        <v>1.5</v>
      </c>
      <c r="E127" s="261">
        <v>0</v>
      </c>
      <c r="F127" s="279">
        <f t="shared" si="3"/>
        <v>1.5</v>
      </c>
      <c r="G127" s="260"/>
      <c r="H127" s="267"/>
      <c r="I127" s="279"/>
      <c r="J127" s="279">
        <v>1.5</v>
      </c>
      <c r="K127" s="280">
        <f t="shared" si="4"/>
        <v>1.5</v>
      </c>
      <c r="L127" s="279"/>
      <c r="M127" s="279"/>
      <c r="N127" s="279"/>
      <c r="O127" s="279"/>
      <c r="P127" s="279"/>
      <c r="Q127" s="265"/>
      <c r="R127" s="281"/>
    </row>
    <row r="128" spans="1:18" s="282" customFormat="1" ht="31.5">
      <c r="A128" s="251" t="s">
        <v>521</v>
      </c>
      <c r="B128" s="264" t="s">
        <v>242</v>
      </c>
      <c r="C128" s="265" t="s">
        <v>233</v>
      </c>
      <c r="D128" s="267">
        <v>3</v>
      </c>
      <c r="E128" s="261">
        <v>0</v>
      </c>
      <c r="F128" s="279">
        <f t="shared" si="3"/>
        <v>3</v>
      </c>
      <c r="G128" s="260"/>
      <c r="H128" s="267"/>
      <c r="I128" s="279"/>
      <c r="J128" s="279">
        <v>3</v>
      </c>
      <c r="K128" s="280">
        <f t="shared" si="4"/>
        <v>3</v>
      </c>
      <c r="L128" s="279"/>
      <c r="M128" s="279"/>
      <c r="N128" s="279"/>
      <c r="O128" s="279"/>
      <c r="P128" s="279"/>
      <c r="Q128" s="265"/>
      <c r="R128" s="281"/>
    </row>
    <row r="129" spans="1:18" s="282" customFormat="1" ht="31.5">
      <c r="A129" s="251" t="s">
        <v>522</v>
      </c>
      <c r="B129" s="268" t="s">
        <v>244</v>
      </c>
      <c r="C129" s="265" t="s">
        <v>233</v>
      </c>
      <c r="D129" s="267">
        <v>0.8</v>
      </c>
      <c r="E129" s="261">
        <v>0</v>
      </c>
      <c r="F129" s="279">
        <f t="shared" si="3"/>
        <v>0.8</v>
      </c>
      <c r="G129" s="260"/>
      <c r="H129" s="267"/>
      <c r="I129" s="279"/>
      <c r="J129" s="279">
        <v>0.8</v>
      </c>
      <c r="K129" s="280">
        <f t="shared" si="4"/>
        <v>0.8</v>
      </c>
      <c r="L129" s="279"/>
      <c r="M129" s="279"/>
      <c r="N129" s="279"/>
      <c r="O129" s="279"/>
      <c r="P129" s="279"/>
      <c r="Q129" s="265"/>
      <c r="R129" s="281"/>
    </row>
    <row r="130" spans="1:18" s="282" customFormat="1" ht="47.25">
      <c r="A130" s="251" t="s">
        <v>523</v>
      </c>
      <c r="B130" s="264" t="s">
        <v>246</v>
      </c>
      <c r="C130" s="265" t="s">
        <v>233</v>
      </c>
      <c r="D130" s="267">
        <v>0.41</v>
      </c>
      <c r="E130" s="261">
        <v>0</v>
      </c>
      <c r="F130" s="279">
        <f t="shared" si="3"/>
        <v>0.41</v>
      </c>
      <c r="G130" s="260"/>
      <c r="H130" s="267"/>
      <c r="I130" s="279"/>
      <c r="J130" s="279"/>
      <c r="K130" s="280"/>
      <c r="L130" s="279"/>
      <c r="M130" s="279"/>
      <c r="N130" s="279"/>
      <c r="O130" s="279">
        <v>0.41</v>
      </c>
      <c r="P130" s="279"/>
      <c r="Q130" s="265"/>
      <c r="R130" s="281"/>
    </row>
    <row r="131" spans="1:18" s="282" customFormat="1" ht="31.5">
      <c r="A131" s="251" t="s">
        <v>524</v>
      </c>
      <c r="B131" s="264" t="s">
        <v>247</v>
      </c>
      <c r="C131" s="265" t="s">
        <v>233</v>
      </c>
      <c r="D131" s="267">
        <v>1.18</v>
      </c>
      <c r="E131" s="261">
        <v>0</v>
      </c>
      <c r="F131" s="279">
        <f t="shared" si="3"/>
        <v>1.18</v>
      </c>
      <c r="G131" s="260"/>
      <c r="H131" s="267"/>
      <c r="I131" s="279"/>
      <c r="J131" s="279"/>
      <c r="K131" s="280"/>
      <c r="L131" s="279"/>
      <c r="M131" s="279"/>
      <c r="N131" s="279"/>
      <c r="O131" s="279">
        <v>1.18</v>
      </c>
      <c r="P131" s="279"/>
      <c r="Q131" s="265"/>
      <c r="R131" s="281"/>
    </row>
    <row r="132" spans="1:18" s="282" customFormat="1" ht="31.5">
      <c r="A132" s="251" t="s">
        <v>525</v>
      </c>
      <c r="B132" s="264" t="s">
        <v>248</v>
      </c>
      <c r="C132" s="265" t="s">
        <v>233</v>
      </c>
      <c r="D132" s="267">
        <v>2.5</v>
      </c>
      <c r="E132" s="261">
        <v>0</v>
      </c>
      <c r="F132" s="279">
        <f t="shared" si="3"/>
        <v>2.5</v>
      </c>
      <c r="G132" s="260"/>
      <c r="H132" s="267"/>
      <c r="I132" s="279"/>
      <c r="J132" s="279"/>
      <c r="K132" s="280"/>
      <c r="L132" s="279"/>
      <c r="M132" s="279"/>
      <c r="N132" s="279"/>
      <c r="O132" s="279">
        <v>2.5</v>
      </c>
      <c r="P132" s="279"/>
      <c r="Q132" s="265"/>
      <c r="R132" s="281"/>
    </row>
    <row r="133" spans="1:18" s="293" customFormat="1" ht="31.5">
      <c r="A133" s="376">
        <v>129</v>
      </c>
      <c r="B133" s="286" t="s">
        <v>249</v>
      </c>
      <c r="C133" s="265" t="s">
        <v>233</v>
      </c>
      <c r="D133" s="377">
        <v>2.33</v>
      </c>
      <c r="E133" s="261">
        <v>0</v>
      </c>
      <c r="F133" s="288">
        <f t="shared" si="3"/>
        <v>2.33</v>
      </c>
      <c r="G133" s="289"/>
      <c r="H133" s="287"/>
      <c r="I133" s="280"/>
      <c r="J133" s="280"/>
      <c r="K133" s="280"/>
      <c r="L133" s="280"/>
      <c r="M133" s="280"/>
      <c r="N133" s="290"/>
      <c r="O133" s="290"/>
      <c r="P133" s="280"/>
      <c r="Q133" s="291"/>
      <c r="R133" s="292"/>
    </row>
    <row r="134" spans="1:18" s="293" customFormat="1" ht="28.5" customHeight="1">
      <c r="A134" s="376"/>
      <c r="B134" s="286" t="s">
        <v>250</v>
      </c>
      <c r="C134" s="265" t="s">
        <v>233</v>
      </c>
      <c r="D134" s="377"/>
      <c r="E134" s="261">
        <v>0</v>
      </c>
      <c r="F134" s="288"/>
      <c r="G134" s="289"/>
      <c r="H134" s="287">
        <v>2.33</v>
      </c>
      <c r="I134" s="280"/>
      <c r="J134" s="280"/>
      <c r="K134" s="280"/>
      <c r="L134" s="280"/>
      <c r="M134" s="280"/>
      <c r="N134" s="290"/>
      <c r="O134" s="290"/>
      <c r="P134" s="280"/>
      <c r="Q134" s="291"/>
      <c r="R134" s="292"/>
    </row>
    <row r="135" spans="1:18" s="282" customFormat="1" ht="78.75">
      <c r="A135" s="294">
        <v>130</v>
      </c>
      <c r="B135" s="264" t="s">
        <v>251</v>
      </c>
      <c r="C135" s="265" t="s">
        <v>233</v>
      </c>
      <c r="D135" s="267">
        <v>6</v>
      </c>
      <c r="E135" s="261">
        <v>0</v>
      </c>
      <c r="F135" s="279">
        <f aca="true" t="shared" si="5" ref="F135:F151">D135</f>
        <v>6</v>
      </c>
      <c r="G135" s="260"/>
      <c r="H135" s="267"/>
      <c r="I135" s="279"/>
      <c r="J135" s="279">
        <v>4.5</v>
      </c>
      <c r="K135" s="280">
        <f>F135-L135</f>
        <v>4.5</v>
      </c>
      <c r="L135" s="279">
        <v>1.5</v>
      </c>
      <c r="M135" s="279"/>
      <c r="N135" s="279"/>
      <c r="O135" s="279"/>
      <c r="P135" s="279"/>
      <c r="Q135" s="265"/>
      <c r="R135" s="281"/>
    </row>
    <row r="136" spans="1:18" s="282" customFormat="1" ht="31.5">
      <c r="A136" s="294">
        <v>131</v>
      </c>
      <c r="B136" s="264" t="s">
        <v>252</v>
      </c>
      <c r="C136" s="265" t="s">
        <v>233</v>
      </c>
      <c r="D136" s="267">
        <v>1.75</v>
      </c>
      <c r="E136" s="261">
        <v>0</v>
      </c>
      <c r="F136" s="279">
        <f t="shared" si="5"/>
        <v>1.75</v>
      </c>
      <c r="G136" s="260"/>
      <c r="H136" s="267"/>
      <c r="I136" s="279"/>
      <c r="J136" s="279">
        <v>1.75</v>
      </c>
      <c r="K136" s="280">
        <f>F136</f>
        <v>1.75</v>
      </c>
      <c r="L136" s="279"/>
      <c r="M136" s="279"/>
      <c r="N136" s="279"/>
      <c r="O136" s="279"/>
      <c r="P136" s="279"/>
      <c r="Q136" s="265"/>
      <c r="R136" s="281"/>
    </row>
    <row r="137" spans="1:18" s="282" customFormat="1" ht="31.5">
      <c r="A137" s="294">
        <v>132</v>
      </c>
      <c r="B137" s="264" t="s">
        <v>253</v>
      </c>
      <c r="C137" s="265" t="s">
        <v>233</v>
      </c>
      <c r="D137" s="267">
        <v>0.6</v>
      </c>
      <c r="E137" s="261">
        <v>0</v>
      </c>
      <c r="F137" s="279">
        <f t="shared" si="5"/>
        <v>0.6</v>
      </c>
      <c r="G137" s="260"/>
      <c r="H137" s="267"/>
      <c r="I137" s="279"/>
      <c r="J137" s="279">
        <v>0.6</v>
      </c>
      <c r="K137" s="280">
        <f>F137</f>
        <v>0.6</v>
      </c>
      <c r="L137" s="279"/>
      <c r="M137" s="279"/>
      <c r="N137" s="279"/>
      <c r="O137" s="279"/>
      <c r="P137" s="279"/>
      <c r="Q137" s="265"/>
      <c r="R137" s="281"/>
    </row>
    <row r="138" spans="1:18" s="282" customFormat="1" ht="47.25">
      <c r="A138" s="294">
        <v>133</v>
      </c>
      <c r="B138" s="264" t="s">
        <v>254</v>
      </c>
      <c r="C138" s="265" t="s">
        <v>233</v>
      </c>
      <c r="D138" s="267">
        <v>1</v>
      </c>
      <c r="E138" s="261">
        <v>0</v>
      </c>
      <c r="F138" s="279">
        <f t="shared" si="5"/>
        <v>1</v>
      </c>
      <c r="G138" s="260"/>
      <c r="H138" s="267"/>
      <c r="I138" s="279"/>
      <c r="J138" s="279"/>
      <c r="K138" s="280"/>
      <c r="L138" s="279">
        <v>1</v>
      </c>
      <c r="M138" s="279"/>
      <c r="N138" s="279"/>
      <c r="O138" s="279"/>
      <c r="P138" s="279"/>
      <c r="Q138" s="265"/>
      <c r="R138" s="281"/>
    </row>
    <row r="139" spans="1:18" s="282" customFormat="1" ht="63">
      <c r="A139" s="294">
        <v>134</v>
      </c>
      <c r="B139" s="264" t="s">
        <v>255</v>
      </c>
      <c r="C139" s="265" t="s">
        <v>233</v>
      </c>
      <c r="D139" s="267">
        <v>0.5</v>
      </c>
      <c r="E139" s="261">
        <v>0</v>
      </c>
      <c r="F139" s="279">
        <f t="shared" si="5"/>
        <v>0.5</v>
      </c>
      <c r="G139" s="260"/>
      <c r="H139" s="279"/>
      <c r="I139" s="279"/>
      <c r="J139" s="279">
        <v>0.5</v>
      </c>
      <c r="K139" s="280">
        <f>F139</f>
        <v>0.5</v>
      </c>
      <c r="L139" s="279"/>
      <c r="M139" s="279"/>
      <c r="N139" s="279"/>
      <c r="O139" s="279"/>
      <c r="P139" s="279"/>
      <c r="Q139" s="265"/>
      <c r="R139" s="281"/>
    </row>
    <row r="140" spans="1:18" s="282" customFormat="1" ht="31.5">
      <c r="A140" s="294">
        <v>135</v>
      </c>
      <c r="B140" s="264" t="s">
        <v>257</v>
      </c>
      <c r="C140" s="265" t="s">
        <v>233</v>
      </c>
      <c r="D140" s="267">
        <v>0.19</v>
      </c>
      <c r="E140" s="261">
        <v>0</v>
      </c>
      <c r="F140" s="279">
        <f t="shared" si="5"/>
        <v>0.19</v>
      </c>
      <c r="G140" s="260"/>
      <c r="H140" s="267"/>
      <c r="I140" s="279"/>
      <c r="J140" s="279"/>
      <c r="K140" s="280"/>
      <c r="L140" s="279"/>
      <c r="M140" s="279"/>
      <c r="N140" s="279"/>
      <c r="O140" s="279"/>
      <c r="P140" s="279">
        <v>0.19</v>
      </c>
      <c r="Q140" s="265"/>
      <c r="R140" s="281"/>
    </row>
    <row r="141" spans="1:18" s="282" customFormat="1" ht="31.5">
      <c r="A141" s="294">
        <v>136</v>
      </c>
      <c r="B141" s="264" t="s">
        <v>260</v>
      </c>
      <c r="C141" s="265" t="s">
        <v>233</v>
      </c>
      <c r="D141" s="267">
        <v>0.5</v>
      </c>
      <c r="E141" s="261">
        <v>0</v>
      </c>
      <c r="F141" s="279">
        <f t="shared" si="5"/>
        <v>0.5</v>
      </c>
      <c r="G141" s="260"/>
      <c r="H141" s="267"/>
      <c r="I141" s="279"/>
      <c r="J141" s="279">
        <v>0.5</v>
      </c>
      <c r="K141" s="280">
        <f>F141</f>
        <v>0.5</v>
      </c>
      <c r="L141" s="279"/>
      <c r="M141" s="279"/>
      <c r="N141" s="279"/>
      <c r="O141" s="279"/>
      <c r="P141" s="279"/>
      <c r="Q141" s="265"/>
      <c r="R141" s="281"/>
    </row>
    <row r="142" spans="1:18" s="282" customFormat="1" ht="47.25">
      <c r="A142" s="294">
        <v>137</v>
      </c>
      <c r="B142" s="264" t="s">
        <v>262</v>
      </c>
      <c r="C142" s="265" t="s">
        <v>233</v>
      </c>
      <c r="D142" s="267">
        <v>3.56</v>
      </c>
      <c r="E142" s="261">
        <v>0</v>
      </c>
      <c r="F142" s="279">
        <f t="shared" si="5"/>
        <v>3.56</v>
      </c>
      <c r="G142" s="260"/>
      <c r="H142" s="267"/>
      <c r="I142" s="279"/>
      <c r="J142" s="279">
        <v>3.56</v>
      </c>
      <c r="K142" s="280">
        <f>F142</f>
        <v>3.56</v>
      </c>
      <c r="L142" s="279"/>
      <c r="M142" s="279"/>
      <c r="N142" s="279"/>
      <c r="O142" s="279"/>
      <c r="P142" s="279"/>
      <c r="Q142" s="265"/>
      <c r="R142" s="281"/>
    </row>
    <row r="143" spans="1:18" s="282" customFormat="1" ht="47.25">
      <c r="A143" s="294">
        <v>138</v>
      </c>
      <c r="B143" s="264" t="s">
        <v>264</v>
      </c>
      <c r="C143" s="265" t="s">
        <v>233</v>
      </c>
      <c r="D143" s="267">
        <v>36.84</v>
      </c>
      <c r="E143" s="261">
        <v>0</v>
      </c>
      <c r="F143" s="279">
        <f t="shared" si="5"/>
        <v>36.84</v>
      </c>
      <c r="G143" s="260"/>
      <c r="H143" s="267"/>
      <c r="I143" s="279"/>
      <c r="J143" s="279">
        <v>7</v>
      </c>
      <c r="K143" s="280">
        <v>7</v>
      </c>
      <c r="L143" s="279">
        <v>29.840000000000003</v>
      </c>
      <c r="M143" s="279"/>
      <c r="N143" s="279"/>
      <c r="O143" s="279"/>
      <c r="P143" s="279"/>
      <c r="Q143" s="265"/>
      <c r="R143" s="281"/>
    </row>
    <row r="144" spans="1:18" s="282" customFormat="1" ht="31.5">
      <c r="A144" s="294">
        <v>139</v>
      </c>
      <c r="B144" s="264" t="s">
        <v>266</v>
      </c>
      <c r="C144" s="265" t="s">
        <v>233</v>
      </c>
      <c r="D144" s="267">
        <v>0.5</v>
      </c>
      <c r="E144" s="261">
        <v>0</v>
      </c>
      <c r="F144" s="279">
        <f t="shared" si="5"/>
        <v>0.5</v>
      </c>
      <c r="G144" s="260"/>
      <c r="H144" s="267"/>
      <c r="I144" s="279"/>
      <c r="J144" s="279">
        <v>0.5</v>
      </c>
      <c r="K144" s="280">
        <f>F144</f>
        <v>0.5</v>
      </c>
      <c r="L144" s="279"/>
      <c r="M144" s="279"/>
      <c r="N144" s="279"/>
      <c r="O144" s="279"/>
      <c r="P144" s="279"/>
      <c r="Q144" s="265"/>
      <c r="R144" s="281"/>
    </row>
    <row r="145" spans="1:18" s="282" customFormat="1" ht="31.5">
      <c r="A145" s="294">
        <v>140</v>
      </c>
      <c r="B145" s="284" t="s">
        <v>268</v>
      </c>
      <c r="C145" s="265" t="s">
        <v>233</v>
      </c>
      <c r="D145" s="267">
        <v>2</v>
      </c>
      <c r="E145" s="261">
        <v>0</v>
      </c>
      <c r="F145" s="279">
        <f t="shared" si="5"/>
        <v>2</v>
      </c>
      <c r="G145" s="260"/>
      <c r="H145" s="267"/>
      <c r="I145" s="279"/>
      <c r="J145" s="279">
        <v>2</v>
      </c>
      <c r="K145" s="280">
        <f>F145</f>
        <v>2</v>
      </c>
      <c r="L145" s="279"/>
      <c r="M145" s="279"/>
      <c r="N145" s="279"/>
      <c r="O145" s="279"/>
      <c r="P145" s="279"/>
      <c r="Q145" s="265"/>
      <c r="R145" s="281"/>
    </row>
    <row r="146" spans="1:18" s="282" customFormat="1" ht="31.5">
      <c r="A146" s="294">
        <v>141</v>
      </c>
      <c r="B146" s="264" t="s">
        <v>269</v>
      </c>
      <c r="C146" s="265" t="s">
        <v>233</v>
      </c>
      <c r="D146" s="295">
        <v>1.8</v>
      </c>
      <c r="E146" s="261">
        <v>0</v>
      </c>
      <c r="F146" s="279">
        <f t="shared" si="5"/>
        <v>1.8</v>
      </c>
      <c r="G146" s="260"/>
      <c r="H146" s="267"/>
      <c r="I146" s="279"/>
      <c r="J146" s="279"/>
      <c r="K146" s="280"/>
      <c r="L146" s="279"/>
      <c r="M146" s="279"/>
      <c r="N146" s="279"/>
      <c r="O146" s="279"/>
      <c r="P146" s="279"/>
      <c r="Q146" s="265"/>
      <c r="R146" s="281"/>
    </row>
    <row r="147" spans="1:18" s="282" customFormat="1" ht="31.5">
      <c r="A147" s="294">
        <v>142</v>
      </c>
      <c r="B147" s="264" t="s">
        <v>271</v>
      </c>
      <c r="C147" s="265" t="s">
        <v>233</v>
      </c>
      <c r="D147" s="267">
        <v>100</v>
      </c>
      <c r="E147" s="261">
        <v>0</v>
      </c>
      <c r="F147" s="279">
        <f t="shared" si="5"/>
        <v>100</v>
      </c>
      <c r="G147" s="260"/>
      <c r="H147" s="267"/>
      <c r="I147" s="279"/>
      <c r="J147" s="279">
        <v>100</v>
      </c>
      <c r="K147" s="280">
        <f>F147</f>
        <v>100</v>
      </c>
      <c r="L147" s="279"/>
      <c r="M147" s="279"/>
      <c r="N147" s="279"/>
      <c r="O147" s="279"/>
      <c r="P147" s="279"/>
      <c r="Q147" s="265"/>
      <c r="R147" s="281"/>
    </row>
    <row r="148" spans="1:18" s="282" customFormat="1" ht="47.25">
      <c r="A148" s="294">
        <v>143</v>
      </c>
      <c r="B148" s="264" t="s">
        <v>273</v>
      </c>
      <c r="C148" s="265" t="s">
        <v>233</v>
      </c>
      <c r="D148" s="267">
        <v>20</v>
      </c>
      <c r="E148" s="261">
        <v>0</v>
      </c>
      <c r="F148" s="279">
        <f t="shared" si="5"/>
        <v>20</v>
      </c>
      <c r="G148" s="260">
        <v>20</v>
      </c>
      <c r="H148" s="279"/>
      <c r="I148" s="279"/>
      <c r="J148" s="279"/>
      <c r="K148" s="280"/>
      <c r="L148" s="279"/>
      <c r="M148" s="279"/>
      <c r="N148" s="279"/>
      <c r="O148" s="279"/>
      <c r="P148" s="279"/>
      <c r="Q148" s="265"/>
      <c r="R148" s="281"/>
    </row>
    <row r="149" spans="1:18" s="282" customFormat="1" ht="31.5">
      <c r="A149" s="294">
        <v>144</v>
      </c>
      <c r="B149" s="264" t="s">
        <v>275</v>
      </c>
      <c r="C149" s="265" t="s">
        <v>233</v>
      </c>
      <c r="D149" s="267">
        <v>5</v>
      </c>
      <c r="E149" s="261">
        <v>0</v>
      </c>
      <c r="F149" s="279">
        <f t="shared" si="5"/>
        <v>5</v>
      </c>
      <c r="G149" s="260"/>
      <c r="H149" s="267"/>
      <c r="I149" s="279"/>
      <c r="J149" s="279">
        <v>5</v>
      </c>
      <c r="K149" s="280">
        <f>F149</f>
        <v>5</v>
      </c>
      <c r="L149" s="279"/>
      <c r="M149" s="279"/>
      <c r="N149" s="279"/>
      <c r="O149" s="279"/>
      <c r="P149" s="279"/>
      <c r="Q149" s="265"/>
      <c r="R149" s="281"/>
    </row>
    <row r="150" spans="1:18" s="282" customFormat="1" ht="31.5">
      <c r="A150" s="294">
        <v>145</v>
      </c>
      <c r="B150" s="264" t="s">
        <v>278</v>
      </c>
      <c r="C150" s="265" t="s">
        <v>233</v>
      </c>
      <c r="D150" s="267">
        <v>10</v>
      </c>
      <c r="E150" s="261">
        <v>0</v>
      </c>
      <c r="F150" s="279">
        <f t="shared" si="5"/>
        <v>10</v>
      </c>
      <c r="G150" s="260"/>
      <c r="H150" s="267"/>
      <c r="I150" s="279"/>
      <c r="J150" s="279">
        <v>10</v>
      </c>
      <c r="K150" s="280">
        <f>F150</f>
        <v>10</v>
      </c>
      <c r="L150" s="279"/>
      <c r="M150" s="279"/>
      <c r="N150" s="279"/>
      <c r="O150" s="279"/>
      <c r="P150" s="279"/>
      <c r="Q150" s="265"/>
      <c r="R150" s="281"/>
    </row>
    <row r="151" spans="1:18" s="282" customFormat="1" ht="31.5">
      <c r="A151" s="294">
        <v>146</v>
      </c>
      <c r="B151" s="264" t="s">
        <v>279</v>
      </c>
      <c r="C151" s="265" t="s">
        <v>233</v>
      </c>
      <c r="D151" s="267">
        <v>27.25</v>
      </c>
      <c r="E151" s="261">
        <v>0</v>
      </c>
      <c r="F151" s="279">
        <f t="shared" si="5"/>
        <v>27.25</v>
      </c>
      <c r="G151" s="260"/>
      <c r="H151" s="267"/>
      <c r="I151" s="279"/>
      <c r="J151" s="279">
        <v>27.25</v>
      </c>
      <c r="K151" s="280">
        <f>F151</f>
        <v>27.25</v>
      </c>
      <c r="L151" s="279"/>
      <c r="M151" s="279"/>
      <c r="N151" s="279"/>
      <c r="O151" s="279"/>
      <c r="P151" s="279"/>
      <c r="Q151" s="265"/>
      <c r="R151" s="281"/>
    </row>
    <row r="152" spans="1:18" ht="15.75">
      <c r="A152" s="294">
        <v>147</v>
      </c>
      <c r="B152" s="330" t="s">
        <v>17</v>
      </c>
      <c r="C152" s="265" t="s">
        <v>426</v>
      </c>
      <c r="D152" s="250">
        <v>0.1</v>
      </c>
      <c r="E152" s="261">
        <v>0</v>
      </c>
      <c r="F152" s="250">
        <v>0.1</v>
      </c>
      <c r="G152" s="314"/>
      <c r="H152" s="331"/>
      <c r="I152" s="250"/>
      <c r="J152" s="250"/>
      <c r="K152" s="331"/>
      <c r="L152" s="331"/>
      <c r="M152" s="331">
        <v>0.1</v>
      </c>
      <c r="N152" s="331"/>
      <c r="O152" s="331"/>
      <c r="P152" s="331"/>
      <c r="Q152" s="332"/>
      <c r="R152" s="321"/>
    </row>
    <row r="153" spans="1:18" ht="15.75">
      <c r="A153" s="294">
        <v>148</v>
      </c>
      <c r="B153" s="333" t="s">
        <v>287</v>
      </c>
      <c r="C153" s="265" t="s">
        <v>426</v>
      </c>
      <c r="D153" s="250">
        <v>5</v>
      </c>
      <c r="E153" s="261">
        <v>0</v>
      </c>
      <c r="F153" s="250">
        <v>5</v>
      </c>
      <c r="G153" s="314"/>
      <c r="H153" s="331"/>
      <c r="I153" s="250">
        <v>1</v>
      </c>
      <c r="J153" s="250">
        <v>4</v>
      </c>
      <c r="K153" s="331"/>
      <c r="L153" s="331"/>
      <c r="M153" s="331"/>
      <c r="N153" s="331"/>
      <c r="O153" s="331"/>
      <c r="P153" s="331"/>
      <c r="Q153" s="332"/>
      <c r="R153" s="321"/>
    </row>
    <row r="154" spans="1:18" ht="31.5">
      <c r="A154" s="294">
        <v>149</v>
      </c>
      <c r="B154" s="330" t="s">
        <v>289</v>
      </c>
      <c r="C154" s="265" t="s">
        <v>426</v>
      </c>
      <c r="D154" s="250">
        <v>2.5</v>
      </c>
      <c r="E154" s="261">
        <v>0</v>
      </c>
      <c r="F154" s="250">
        <v>2.5</v>
      </c>
      <c r="G154" s="314"/>
      <c r="H154" s="331"/>
      <c r="I154" s="250">
        <v>1</v>
      </c>
      <c r="J154" s="250">
        <v>1.5</v>
      </c>
      <c r="K154" s="331"/>
      <c r="L154" s="331"/>
      <c r="M154" s="331"/>
      <c r="N154" s="331"/>
      <c r="O154" s="331"/>
      <c r="P154" s="331"/>
      <c r="Q154" s="332"/>
      <c r="R154" s="321"/>
    </row>
    <row r="155" spans="1:18" ht="47.25">
      <c r="A155" s="294">
        <v>150</v>
      </c>
      <c r="B155" s="334" t="s">
        <v>290</v>
      </c>
      <c r="C155" s="265" t="s">
        <v>426</v>
      </c>
      <c r="D155" s="250">
        <v>0.2</v>
      </c>
      <c r="E155" s="261">
        <v>0</v>
      </c>
      <c r="F155" s="250">
        <v>0.2</v>
      </c>
      <c r="G155" s="314"/>
      <c r="H155" s="331"/>
      <c r="I155" s="250"/>
      <c r="J155" s="250">
        <v>0.2</v>
      </c>
      <c r="K155" s="331"/>
      <c r="L155" s="331"/>
      <c r="M155" s="331"/>
      <c r="N155" s="331"/>
      <c r="O155" s="331"/>
      <c r="P155" s="331"/>
      <c r="Q155" s="332"/>
      <c r="R155" s="321"/>
    </row>
    <row r="156" spans="1:18" ht="31.5">
      <c r="A156" s="294">
        <v>151</v>
      </c>
      <c r="B156" s="330" t="s">
        <v>291</v>
      </c>
      <c r="C156" s="265" t="s">
        <v>426</v>
      </c>
      <c r="D156" s="250">
        <v>5</v>
      </c>
      <c r="E156" s="261">
        <v>0</v>
      </c>
      <c r="F156" s="250">
        <v>5</v>
      </c>
      <c r="G156" s="314"/>
      <c r="H156" s="331"/>
      <c r="I156" s="250">
        <v>2</v>
      </c>
      <c r="J156" s="250">
        <v>3</v>
      </c>
      <c r="K156" s="331"/>
      <c r="L156" s="331"/>
      <c r="M156" s="331"/>
      <c r="N156" s="331"/>
      <c r="O156" s="331"/>
      <c r="P156" s="331"/>
      <c r="Q156" s="332"/>
      <c r="R156" s="321"/>
    </row>
    <row r="157" spans="1:18" ht="31.5">
      <c r="A157" s="294">
        <v>152</v>
      </c>
      <c r="B157" s="330" t="s">
        <v>294</v>
      </c>
      <c r="C157" s="265" t="s">
        <v>426</v>
      </c>
      <c r="D157" s="250">
        <v>1</v>
      </c>
      <c r="E157" s="261">
        <v>0</v>
      </c>
      <c r="F157" s="250">
        <v>1</v>
      </c>
      <c r="G157" s="314"/>
      <c r="H157" s="331"/>
      <c r="I157" s="250">
        <v>1</v>
      </c>
      <c r="J157" s="250"/>
      <c r="K157" s="331"/>
      <c r="L157" s="331"/>
      <c r="M157" s="331"/>
      <c r="N157" s="331"/>
      <c r="O157" s="331"/>
      <c r="P157" s="331"/>
      <c r="Q157" s="332"/>
      <c r="R157" s="321"/>
    </row>
    <row r="158" spans="1:18" ht="15.75">
      <c r="A158" s="294">
        <v>153</v>
      </c>
      <c r="B158" s="330" t="s">
        <v>296</v>
      </c>
      <c r="C158" s="265" t="s">
        <v>426</v>
      </c>
      <c r="D158" s="250">
        <v>10</v>
      </c>
      <c r="E158" s="261">
        <v>0</v>
      </c>
      <c r="F158" s="250">
        <v>10</v>
      </c>
      <c r="G158" s="314"/>
      <c r="H158" s="331"/>
      <c r="I158" s="250">
        <v>6</v>
      </c>
      <c r="J158" s="250">
        <v>4</v>
      </c>
      <c r="K158" s="331"/>
      <c r="L158" s="331"/>
      <c r="M158" s="331"/>
      <c r="N158" s="331"/>
      <c r="O158" s="331"/>
      <c r="P158" s="331"/>
      <c r="Q158" s="332"/>
      <c r="R158" s="321"/>
    </row>
    <row r="159" spans="1:18" ht="15.75">
      <c r="A159" s="294">
        <v>154</v>
      </c>
      <c r="B159" s="334" t="s">
        <v>210</v>
      </c>
      <c r="C159" s="265" t="s">
        <v>426</v>
      </c>
      <c r="D159" s="250">
        <v>20</v>
      </c>
      <c r="E159" s="261">
        <v>0</v>
      </c>
      <c r="F159" s="250">
        <v>20</v>
      </c>
      <c r="G159" s="314"/>
      <c r="H159" s="331"/>
      <c r="I159" s="250">
        <v>8</v>
      </c>
      <c r="J159" s="250">
        <v>12</v>
      </c>
      <c r="K159" s="331"/>
      <c r="L159" s="331"/>
      <c r="M159" s="331"/>
      <c r="N159" s="331"/>
      <c r="O159" s="331"/>
      <c r="P159" s="331"/>
      <c r="Q159" s="332"/>
      <c r="R159" s="321"/>
    </row>
    <row r="160" spans="1:18" ht="15.75">
      <c r="A160" s="294">
        <v>155</v>
      </c>
      <c r="B160" s="334" t="s">
        <v>298</v>
      </c>
      <c r="C160" s="265" t="s">
        <v>426</v>
      </c>
      <c r="D160" s="250">
        <v>10</v>
      </c>
      <c r="E160" s="261">
        <v>0</v>
      </c>
      <c r="F160" s="250">
        <v>10</v>
      </c>
      <c r="G160" s="314"/>
      <c r="H160" s="331"/>
      <c r="I160" s="250">
        <v>4</v>
      </c>
      <c r="J160" s="250">
        <v>6</v>
      </c>
      <c r="K160" s="331"/>
      <c r="L160" s="331"/>
      <c r="M160" s="331"/>
      <c r="N160" s="331"/>
      <c r="O160" s="331"/>
      <c r="P160" s="331"/>
      <c r="Q160" s="332"/>
      <c r="R160" s="321"/>
    </row>
    <row r="161" spans="1:18" ht="15.75">
      <c r="A161" s="294">
        <v>156</v>
      </c>
      <c r="B161" s="333" t="s">
        <v>300</v>
      </c>
      <c r="C161" s="265" t="s">
        <v>426</v>
      </c>
      <c r="D161" s="335">
        <v>11</v>
      </c>
      <c r="E161" s="261">
        <v>0</v>
      </c>
      <c r="F161" s="335">
        <v>11</v>
      </c>
      <c r="G161" s="314"/>
      <c r="H161" s="331"/>
      <c r="I161" s="250">
        <v>4</v>
      </c>
      <c r="J161" s="250">
        <v>7</v>
      </c>
      <c r="K161" s="331"/>
      <c r="L161" s="331"/>
      <c r="M161" s="331"/>
      <c r="N161" s="331"/>
      <c r="O161" s="331"/>
      <c r="P161" s="331"/>
      <c r="Q161" s="332"/>
      <c r="R161" s="321"/>
    </row>
    <row r="162" spans="1:18" s="282" customFormat="1" ht="31.5">
      <c r="A162" s="294">
        <v>157</v>
      </c>
      <c r="B162" s="264" t="s">
        <v>302</v>
      </c>
      <c r="C162" s="265" t="s">
        <v>303</v>
      </c>
      <c r="D162" s="267">
        <v>0.2</v>
      </c>
      <c r="E162" s="261">
        <v>0</v>
      </c>
      <c r="F162" s="296">
        <f>D162-E162</f>
        <v>0.2</v>
      </c>
      <c r="G162" s="267"/>
      <c r="H162" s="296"/>
      <c r="I162" s="297"/>
      <c r="J162" s="298"/>
      <c r="K162" s="298"/>
      <c r="L162" s="298"/>
      <c r="M162" s="298"/>
      <c r="N162" s="298" t="s">
        <v>89</v>
      </c>
      <c r="O162" s="298"/>
      <c r="P162" s="298"/>
      <c r="Q162" s="299"/>
      <c r="R162" s="300"/>
    </row>
    <row r="163" spans="1:18" s="282" customFormat="1" ht="31.5">
      <c r="A163" s="294">
        <v>158</v>
      </c>
      <c r="B163" s="264" t="s">
        <v>304</v>
      </c>
      <c r="C163" s="265" t="s">
        <v>303</v>
      </c>
      <c r="D163" s="267">
        <v>5</v>
      </c>
      <c r="E163" s="261">
        <v>0</v>
      </c>
      <c r="F163" s="296">
        <f aca="true" t="shared" si="6" ref="F163:F247">D163-E163</f>
        <v>5</v>
      </c>
      <c r="G163" s="267"/>
      <c r="H163" s="296"/>
      <c r="I163" s="267"/>
      <c r="J163" s="298"/>
      <c r="K163" s="298"/>
      <c r="L163" s="298"/>
      <c r="M163" s="298"/>
      <c r="N163" s="298"/>
      <c r="O163" s="298"/>
      <c r="P163" s="298"/>
      <c r="Q163" s="299"/>
      <c r="R163" s="300"/>
    </row>
    <row r="164" spans="1:18" s="282" customFormat="1" ht="31.5">
      <c r="A164" s="294">
        <v>159</v>
      </c>
      <c r="B164" s="264" t="s">
        <v>17</v>
      </c>
      <c r="C164" s="265" t="s">
        <v>303</v>
      </c>
      <c r="D164" s="267">
        <v>0.15</v>
      </c>
      <c r="E164" s="261">
        <v>0</v>
      </c>
      <c r="F164" s="296">
        <f t="shared" si="6"/>
        <v>0.15</v>
      </c>
      <c r="G164" s="267"/>
      <c r="H164" s="296"/>
      <c r="I164" s="267"/>
      <c r="J164" s="298"/>
      <c r="K164" s="298"/>
      <c r="L164" s="298"/>
      <c r="M164" s="298"/>
      <c r="N164" s="298"/>
      <c r="O164" s="298"/>
      <c r="P164" s="298"/>
      <c r="Q164" s="299"/>
      <c r="R164" s="300"/>
    </row>
    <row r="165" spans="1:18" s="282" customFormat="1" ht="78.75">
      <c r="A165" s="294">
        <v>160</v>
      </c>
      <c r="B165" s="301" t="s">
        <v>24</v>
      </c>
      <c r="C165" s="265" t="s">
        <v>303</v>
      </c>
      <c r="D165" s="267">
        <v>4</v>
      </c>
      <c r="E165" s="261">
        <v>0</v>
      </c>
      <c r="F165" s="296">
        <f t="shared" si="6"/>
        <v>4</v>
      </c>
      <c r="G165" s="267"/>
      <c r="H165" s="296"/>
      <c r="I165" s="267"/>
      <c r="J165" s="298"/>
      <c r="K165" s="298"/>
      <c r="L165" s="298"/>
      <c r="M165" s="298"/>
      <c r="N165" s="298"/>
      <c r="O165" s="298"/>
      <c r="P165" s="298"/>
      <c r="Q165" s="299"/>
      <c r="R165" s="300"/>
    </row>
    <row r="166" spans="1:18" s="282" customFormat="1" ht="31.5">
      <c r="A166" s="294">
        <v>161</v>
      </c>
      <c r="B166" s="264" t="s">
        <v>305</v>
      </c>
      <c r="C166" s="265" t="s">
        <v>303</v>
      </c>
      <c r="D166" s="267">
        <v>5</v>
      </c>
      <c r="E166" s="261">
        <v>0</v>
      </c>
      <c r="F166" s="296">
        <f t="shared" si="6"/>
        <v>5</v>
      </c>
      <c r="G166" s="267"/>
      <c r="H166" s="296"/>
      <c r="I166" s="267"/>
      <c r="J166" s="298"/>
      <c r="K166" s="298"/>
      <c r="L166" s="298"/>
      <c r="M166" s="298"/>
      <c r="N166" s="298"/>
      <c r="O166" s="298"/>
      <c r="P166" s="298"/>
      <c r="Q166" s="299"/>
      <c r="R166" s="300"/>
    </row>
    <row r="167" spans="1:18" s="282" customFormat="1" ht="31.5">
      <c r="A167" s="294">
        <v>162</v>
      </c>
      <c r="B167" s="264" t="s">
        <v>306</v>
      </c>
      <c r="C167" s="265" t="s">
        <v>303</v>
      </c>
      <c r="D167" s="267">
        <v>4</v>
      </c>
      <c r="E167" s="261">
        <v>0</v>
      </c>
      <c r="F167" s="296">
        <f t="shared" si="6"/>
        <v>4</v>
      </c>
      <c r="G167" s="267"/>
      <c r="H167" s="296"/>
      <c r="I167" s="267"/>
      <c r="J167" s="298"/>
      <c r="K167" s="298"/>
      <c r="L167" s="298"/>
      <c r="M167" s="298"/>
      <c r="N167" s="298"/>
      <c r="O167" s="298"/>
      <c r="P167" s="298"/>
      <c r="Q167" s="299"/>
      <c r="R167" s="300"/>
    </row>
    <row r="168" spans="1:18" s="282" customFormat="1" ht="31.5">
      <c r="A168" s="294">
        <v>163</v>
      </c>
      <c r="B168" s="264" t="s">
        <v>237</v>
      </c>
      <c r="C168" s="265" t="s">
        <v>303</v>
      </c>
      <c r="D168" s="267">
        <v>5</v>
      </c>
      <c r="E168" s="261">
        <v>0</v>
      </c>
      <c r="F168" s="296">
        <f t="shared" si="6"/>
        <v>5</v>
      </c>
      <c r="G168" s="267"/>
      <c r="H168" s="296"/>
      <c r="I168" s="267"/>
      <c r="J168" s="298"/>
      <c r="K168" s="298"/>
      <c r="L168" s="298"/>
      <c r="M168" s="298"/>
      <c r="N168" s="298"/>
      <c r="O168" s="298"/>
      <c r="P168" s="298"/>
      <c r="Q168" s="299"/>
      <c r="R168" s="300"/>
    </row>
    <row r="169" spans="1:18" s="282" customFormat="1" ht="31.5">
      <c r="A169" s="294">
        <v>164</v>
      </c>
      <c r="B169" s="268" t="s">
        <v>308</v>
      </c>
      <c r="C169" s="265" t="s">
        <v>303</v>
      </c>
      <c r="D169" s="267">
        <v>0.75</v>
      </c>
      <c r="E169" s="261">
        <v>0</v>
      </c>
      <c r="F169" s="296">
        <f t="shared" si="6"/>
        <v>0.75</v>
      </c>
      <c r="G169" s="267"/>
      <c r="H169" s="296"/>
      <c r="I169" s="267"/>
      <c r="J169" s="298"/>
      <c r="K169" s="298"/>
      <c r="L169" s="298"/>
      <c r="M169" s="298"/>
      <c r="N169" s="298"/>
      <c r="O169" s="298"/>
      <c r="P169" s="298"/>
      <c r="Q169" s="299"/>
      <c r="R169" s="300"/>
    </row>
    <row r="170" spans="1:18" s="282" customFormat="1" ht="31.5">
      <c r="A170" s="294">
        <v>165</v>
      </c>
      <c r="B170" s="268" t="s">
        <v>309</v>
      </c>
      <c r="C170" s="265" t="s">
        <v>303</v>
      </c>
      <c r="D170" s="267">
        <v>0.4</v>
      </c>
      <c r="E170" s="261">
        <v>0</v>
      </c>
      <c r="F170" s="296">
        <f t="shared" si="6"/>
        <v>0.4</v>
      </c>
      <c r="G170" s="267"/>
      <c r="H170" s="296"/>
      <c r="I170" s="267"/>
      <c r="J170" s="298"/>
      <c r="K170" s="298"/>
      <c r="L170" s="298"/>
      <c r="M170" s="298"/>
      <c r="N170" s="298"/>
      <c r="O170" s="298"/>
      <c r="P170" s="298"/>
      <c r="Q170" s="299"/>
      <c r="R170" s="300"/>
    </row>
    <row r="171" spans="1:18" s="282" customFormat="1" ht="31.5">
      <c r="A171" s="294">
        <v>166</v>
      </c>
      <c r="B171" s="268" t="s">
        <v>310</v>
      </c>
      <c r="C171" s="265" t="s">
        <v>303</v>
      </c>
      <c r="D171" s="267">
        <v>1</v>
      </c>
      <c r="E171" s="261">
        <v>0</v>
      </c>
      <c r="F171" s="296">
        <f t="shared" si="6"/>
        <v>1</v>
      </c>
      <c r="G171" s="267"/>
      <c r="H171" s="296"/>
      <c r="I171" s="267"/>
      <c r="J171" s="298"/>
      <c r="K171" s="298"/>
      <c r="L171" s="298"/>
      <c r="M171" s="298"/>
      <c r="N171" s="298"/>
      <c r="O171" s="298"/>
      <c r="P171" s="298"/>
      <c r="Q171" s="299"/>
      <c r="R171" s="300"/>
    </row>
    <row r="172" spans="1:18" s="282" customFormat="1" ht="31.5">
      <c r="A172" s="294">
        <v>167</v>
      </c>
      <c r="B172" s="264" t="s">
        <v>311</v>
      </c>
      <c r="C172" s="265" t="s">
        <v>303</v>
      </c>
      <c r="D172" s="267">
        <v>1.5</v>
      </c>
      <c r="E172" s="261">
        <v>0</v>
      </c>
      <c r="F172" s="296">
        <f t="shared" si="6"/>
        <v>1.5</v>
      </c>
      <c r="G172" s="267"/>
      <c r="H172" s="296"/>
      <c r="I172" s="267"/>
      <c r="J172" s="298"/>
      <c r="K172" s="298"/>
      <c r="L172" s="298"/>
      <c r="M172" s="298"/>
      <c r="N172" s="298"/>
      <c r="O172" s="298"/>
      <c r="P172" s="298"/>
      <c r="Q172" s="299"/>
      <c r="R172" s="300"/>
    </row>
    <row r="173" spans="1:18" s="282" customFormat="1" ht="31.5">
      <c r="A173" s="294">
        <v>168</v>
      </c>
      <c r="B173" s="264" t="s">
        <v>312</v>
      </c>
      <c r="C173" s="265" t="s">
        <v>303</v>
      </c>
      <c r="D173" s="267">
        <v>3.3</v>
      </c>
      <c r="E173" s="261">
        <v>0</v>
      </c>
      <c r="F173" s="296">
        <f t="shared" si="6"/>
        <v>3.3</v>
      </c>
      <c r="G173" s="267"/>
      <c r="H173" s="260"/>
      <c r="I173" s="267"/>
      <c r="J173" s="298"/>
      <c r="K173" s="298"/>
      <c r="L173" s="298"/>
      <c r="M173" s="298"/>
      <c r="N173" s="298"/>
      <c r="O173" s="298"/>
      <c r="P173" s="298"/>
      <c r="Q173" s="299"/>
      <c r="R173" s="300"/>
    </row>
    <row r="174" spans="1:18" s="282" customFormat="1" ht="31.5">
      <c r="A174" s="294">
        <v>169</v>
      </c>
      <c r="B174" s="264" t="s">
        <v>313</v>
      </c>
      <c r="C174" s="265" t="s">
        <v>303</v>
      </c>
      <c r="D174" s="267">
        <v>1.2</v>
      </c>
      <c r="E174" s="261">
        <v>0</v>
      </c>
      <c r="F174" s="296">
        <f t="shared" si="6"/>
        <v>1.2</v>
      </c>
      <c r="G174" s="267"/>
      <c r="H174" s="260"/>
      <c r="I174" s="267"/>
      <c r="J174" s="298"/>
      <c r="K174" s="298"/>
      <c r="L174" s="298"/>
      <c r="M174" s="298"/>
      <c r="N174" s="298"/>
      <c r="O174" s="298"/>
      <c r="P174" s="298"/>
      <c r="Q174" s="299"/>
      <c r="R174" s="300"/>
    </row>
    <row r="175" spans="1:18" s="282" customFormat="1" ht="31.5">
      <c r="A175" s="294">
        <v>170</v>
      </c>
      <c r="B175" s="264" t="s">
        <v>314</v>
      </c>
      <c r="C175" s="265" t="s">
        <v>303</v>
      </c>
      <c r="D175" s="267">
        <v>1.2</v>
      </c>
      <c r="E175" s="261">
        <v>0</v>
      </c>
      <c r="F175" s="296">
        <f t="shared" si="6"/>
        <v>1.2</v>
      </c>
      <c r="G175" s="267"/>
      <c r="H175" s="296"/>
      <c r="I175" s="267"/>
      <c r="J175" s="298"/>
      <c r="K175" s="298"/>
      <c r="L175" s="298"/>
      <c r="M175" s="298"/>
      <c r="N175" s="298"/>
      <c r="O175" s="298"/>
      <c r="P175" s="298"/>
      <c r="Q175" s="299"/>
      <c r="R175" s="300"/>
    </row>
    <row r="176" spans="1:18" s="282" customFormat="1" ht="31.5">
      <c r="A176" s="294">
        <v>171</v>
      </c>
      <c r="B176" s="264" t="s">
        <v>315</v>
      </c>
      <c r="C176" s="265" t="s">
        <v>303</v>
      </c>
      <c r="D176" s="267">
        <v>1.5</v>
      </c>
      <c r="E176" s="261">
        <v>0</v>
      </c>
      <c r="F176" s="296">
        <f t="shared" si="6"/>
        <v>1.5</v>
      </c>
      <c r="G176" s="267"/>
      <c r="H176" s="296"/>
      <c r="I176" s="267"/>
      <c r="J176" s="298"/>
      <c r="K176" s="298"/>
      <c r="L176" s="298"/>
      <c r="M176" s="298"/>
      <c r="N176" s="298"/>
      <c r="O176" s="298"/>
      <c r="P176" s="298"/>
      <c r="Q176" s="299"/>
      <c r="R176" s="300"/>
    </row>
    <row r="177" spans="1:18" s="282" customFormat="1" ht="31.5">
      <c r="A177" s="294">
        <v>172</v>
      </c>
      <c r="B177" s="264" t="s">
        <v>316</v>
      </c>
      <c r="C177" s="265" t="s">
        <v>303</v>
      </c>
      <c r="D177" s="267">
        <v>2.5</v>
      </c>
      <c r="E177" s="261">
        <v>0</v>
      </c>
      <c r="F177" s="296">
        <f t="shared" si="6"/>
        <v>2.5</v>
      </c>
      <c r="G177" s="267"/>
      <c r="H177" s="296"/>
      <c r="I177" s="267"/>
      <c r="J177" s="298"/>
      <c r="K177" s="298"/>
      <c r="L177" s="298"/>
      <c r="M177" s="298"/>
      <c r="N177" s="298"/>
      <c r="O177" s="298"/>
      <c r="P177" s="298"/>
      <c r="Q177" s="299"/>
      <c r="R177" s="300"/>
    </row>
    <row r="178" spans="1:18" s="282" customFormat="1" ht="31.5">
      <c r="A178" s="294">
        <v>173</v>
      </c>
      <c r="B178" s="269" t="s">
        <v>317</v>
      </c>
      <c r="C178" s="265" t="s">
        <v>303</v>
      </c>
      <c r="D178" s="283">
        <v>0.7</v>
      </c>
      <c r="E178" s="261">
        <v>0</v>
      </c>
      <c r="F178" s="296">
        <f t="shared" si="6"/>
        <v>0.7</v>
      </c>
      <c r="G178" s="283"/>
      <c r="H178" s="302"/>
      <c r="I178" s="283"/>
      <c r="J178" s="298"/>
      <c r="K178" s="298"/>
      <c r="L178" s="298"/>
      <c r="M178" s="298"/>
      <c r="N178" s="298"/>
      <c r="O178" s="298"/>
      <c r="P178" s="298"/>
      <c r="Q178" s="299"/>
      <c r="R178" s="300"/>
    </row>
    <row r="179" spans="1:18" s="282" customFormat="1" ht="31.5">
      <c r="A179" s="294">
        <v>174</v>
      </c>
      <c r="B179" s="264" t="s">
        <v>210</v>
      </c>
      <c r="C179" s="265" t="s">
        <v>303</v>
      </c>
      <c r="D179" s="267">
        <v>5</v>
      </c>
      <c r="E179" s="261">
        <v>0</v>
      </c>
      <c r="F179" s="296">
        <f t="shared" si="6"/>
        <v>5</v>
      </c>
      <c r="G179" s="267"/>
      <c r="H179" s="296"/>
      <c r="I179" s="267"/>
      <c r="J179" s="298"/>
      <c r="K179" s="298"/>
      <c r="L179" s="298"/>
      <c r="M179" s="298"/>
      <c r="N179" s="298"/>
      <c r="O179" s="298"/>
      <c r="P179" s="298"/>
      <c r="Q179" s="299"/>
      <c r="R179" s="300"/>
    </row>
    <row r="180" spans="1:18" s="282" customFormat="1" ht="31.5">
      <c r="A180" s="294">
        <v>175</v>
      </c>
      <c r="B180" s="264" t="s">
        <v>211</v>
      </c>
      <c r="C180" s="265" t="s">
        <v>303</v>
      </c>
      <c r="D180" s="267">
        <v>15</v>
      </c>
      <c r="E180" s="261">
        <v>0</v>
      </c>
      <c r="F180" s="296">
        <f t="shared" si="6"/>
        <v>15</v>
      </c>
      <c r="G180" s="267"/>
      <c r="H180" s="296"/>
      <c r="I180" s="267"/>
      <c r="J180" s="298"/>
      <c r="K180" s="298"/>
      <c r="L180" s="298"/>
      <c r="M180" s="298"/>
      <c r="N180" s="298"/>
      <c r="O180" s="298"/>
      <c r="P180" s="298"/>
      <c r="Q180" s="299"/>
      <c r="R180" s="300"/>
    </row>
    <row r="181" spans="1:18" s="282" customFormat="1" ht="31.5">
      <c r="A181" s="294">
        <v>176</v>
      </c>
      <c r="B181" s="264" t="s">
        <v>318</v>
      </c>
      <c r="C181" s="265" t="s">
        <v>303</v>
      </c>
      <c r="D181" s="267">
        <v>30</v>
      </c>
      <c r="E181" s="261">
        <v>0</v>
      </c>
      <c r="F181" s="296">
        <f t="shared" si="6"/>
        <v>30</v>
      </c>
      <c r="G181" s="267"/>
      <c r="H181" s="296"/>
      <c r="I181" s="267"/>
      <c r="J181" s="298"/>
      <c r="K181" s="298"/>
      <c r="L181" s="298"/>
      <c r="M181" s="298"/>
      <c r="N181" s="298"/>
      <c r="O181" s="298"/>
      <c r="P181" s="298"/>
      <c r="Q181" s="299"/>
      <c r="R181" s="300"/>
    </row>
    <row r="182" spans="1:18" s="282" customFormat="1" ht="31.5">
      <c r="A182" s="294">
        <v>177</v>
      </c>
      <c r="B182" s="264" t="s">
        <v>182</v>
      </c>
      <c r="C182" s="265" t="s">
        <v>303</v>
      </c>
      <c r="D182" s="267">
        <v>5</v>
      </c>
      <c r="E182" s="261">
        <v>0</v>
      </c>
      <c r="F182" s="296">
        <f t="shared" si="6"/>
        <v>5</v>
      </c>
      <c r="G182" s="267"/>
      <c r="H182" s="296"/>
      <c r="I182" s="267"/>
      <c r="J182" s="298"/>
      <c r="K182" s="298"/>
      <c r="L182" s="298"/>
      <c r="M182" s="298"/>
      <c r="N182" s="298"/>
      <c r="O182" s="298"/>
      <c r="P182" s="298"/>
      <c r="Q182" s="299"/>
      <c r="R182" s="300"/>
    </row>
    <row r="183" spans="1:18" s="282" customFormat="1" ht="31.5">
      <c r="A183" s="294">
        <v>178</v>
      </c>
      <c r="B183" s="264" t="s">
        <v>319</v>
      </c>
      <c r="C183" s="265" t="s">
        <v>303</v>
      </c>
      <c r="D183" s="267">
        <v>10</v>
      </c>
      <c r="E183" s="261">
        <v>0</v>
      </c>
      <c r="F183" s="296">
        <f t="shared" si="6"/>
        <v>10</v>
      </c>
      <c r="G183" s="267"/>
      <c r="H183" s="296"/>
      <c r="I183" s="267"/>
      <c r="J183" s="298"/>
      <c r="K183" s="298"/>
      <c r="L183" s="298"/>
      <c r="M183" s="298"/>
      <c r="N183" s="298"/>
      <c r="O183" s="298"/>
      <c r="P183" s="298"/>
      <c r="Q183" s="299"/>
      <c r="R183" s="300"/>
    </row>
    <row r="184" spans="1:18" s="282" customFormat="1" ht="31.5">
      <c r="A184" s="294">
        <v>179</v>
      </c>
      <c r="B184" s="264" t="s">
        <v>320</v>
      </c>
      <c r="C184" s="265" t="s">
        <v>303</v>
      </c>
      <c r="D184" s="267">
        <v>30</v>
      </c>
      <c r="E184" s="261">
        <v>0</v>
      </c>
      <c r="F184" s="296">
        <f t="shared" si="6"/>
        <v>30</v>
      </c>
      <c r="G184" s="267"/>
      <c r="H184" s="260"/>
      <c r="I184" s="296"/>
      <c r="J184" s="298"/>
      <c r="K184" s="298"/>
      <c r="L184" s="298"/>
      <c r="M184" s="298"/>
      <c r="N184" s="298"/>
      <c r="O184" s="298"/>
      <c r="P184" s="298"/>
      <c r="Q184" s="299"/>
      <c r="R184" s="300"/>
    </row>
    <row r="185" spans="1:18" s="282" customFormat="1" ht="31.5">
      <c r="A185" s="294">
        <v>180</v>
      </c>
      <c r="B185" s="303" t="s">
        <v>323</v>
      </c>
      <c r="C185" s="304" t="s">
        <v>324</v>
      </c>
      <c r="D185" s="295">
        <v>10</v>
      </c>
      <c r="E185" s="261">
        <v>0</v>
      </c>
      <c r="F185" s="296">
        <f t="shared" si="6"/>
        <v>10</v>
      </c>
      <c r="G185" s="267"/>
      <c r="H185" s="298"/>
      <c r="I185" s="298"/>
      <c r="J185" s="298"/>
      <c r="K185" s="298"/>
      <c r="L185" s="298"/>
      <c r="M185" s="298"/>
      <c r="N185" s="298"/>
      <c r="O185" s="298"/>
      <c r="P185" s="298"/>
      <c r="Q185" s="299"/>
      <c r="R185" s="300"/>
    </row>
    <row r="186" spans="1:18" s="282" customFormat="1" ht="42.75" customHeight="1">
      <c r="A186" s="294">
        <v>181</v>
      </c>
      <c r="B186" s="303" t="s">
        <v>325</v>
      </c>
      <c r="C186" s="304" t="s">
        <v>324</v>
      </c>
      <c r="D186" s="295">
        <v>50</v>
      </c>
      <c r="E186" s="261">
        <v>0</v>
      </c>
      <c r="F186" s="296">
        <f t="shared" si="6"/>
        <v>50</v>
      </c>
      <c r="G186" s="267"/>
      <c r="H186" s="298"/>
      <c r="I186" s="298"/>
      <c r="J186" s="298"/>
      <c r="K186" s="298"/>
      <c r="L186" s="298"/>
      <c r="M186" s="298"/>
      <c r="N186" s="298"/>
      <c r="O186" s="298"/>
      <c r="P186" s="298"/>
      <c r="Q186" s="299"/>
      <c r="R186" s="300"/>
    </row>
    <row r="187" spans="1:18" s="282" customFormat="1" ht="15.75">
      <c r="A187" s="294">
        <v>182</v>
      </c>
      <c r="B187" s="305" t="s">
        <v>17</v>
      </c>
      <c r="C187" s="304" t="s">
        <v>324</v>
      </c>
      <c r="D187" s="295">
        <v>0.2</v>
      </c>
      <c r="E187" s="261">
        <v>0</v>
      </c>
      <c r="F187" s="296">
        <f t="shared" si="6"/>
        <v>0.2</v>
      </c>
      <c r="G187" s="267"/>
      <c r="H187" s="298"/>
      <c r="I187" s="298"/>
      <c r="J187" s="298"/>
      <c r="K187" s="298"/>
      <c r="L187" s="298"/>
      <c r="M187" s="298"/>
      <c r="N187" s="298"/>
      <c r="O187" s="298"/>
      <c r="P187" s="298"/>
      <c r="Q187" s="299"/>
      <c r="R187" s="300"/>
    </row>
    <row r="188" spans="1:18" s="282" customFormat="1" ht="25.5" customHeight="1">
      <c r="A188" s="294">
        <v>183</v>
      </c>
      <c r="B188" s="303" t="s">
        <v>326</v>
      </c>
      <c r="C188" s="304" t="s">
        <v>324</v>
      </c>
      <c r="D188" s="295">
        <v>50</v>
      </c>
      <c r="E188" s="261">
        <v>0</v>
      </c>
      <c r="F188" s="296">
        <f t="shared" si="6"/>
        <v>50</v>
      </c>
      <c r="G188" s="267"/>
      <c r="H188" s="298"/>
      <c r="I188" s="298"/>
      <c r="J188" s="298"/>
      <c r="K188" s="298"/>
      <c r="L188" s="298"/>
      <c r="M188" s="298"/>
      <c r="N188" s="298"/>
      <c r="O188" s="298"/>
      <c r="P188" s="298"/>
      <c r="Q188" s="299"/>
      <c r="R188" s="300"/>
    </row>
    <row r="189" spans="1:18" s="282" customFormat="1" ht="15.75">
      <c r="A189" s="294">
        <v>184</v>
      </c>
      <c r="B189" s="303" t="s">
        <v>327</v>
      </c>
      <c r="C189" s="304" t="s">
        <v>324</v>
      </c>
      <c r="D189" s="295">
        <v>10</v>
      </c>
      <c r="E189" s="261">
        <v>0</v>
      </c>
      <c r="F189" s="296">
        <f t="shared" si="6"/>
        <v>10</v>
      </c>
      <c r="G189" s="267"/>
      <c r="H189" s="298"/>
      <c r="I189" s="298"/>
      <c r="J189" s="298"/>
      <c r="K189" s="298"/>
      <c r="L189" s="298"/>
      <c r="M189" s="298"/>
      <c r="N189" s="298"/>
      <c r="O189" s="298"/>
      <c r="P189" s="298"/>
      <c r="Q189" s="299"/>
      <c r="R189" s="300"/>
    </row>
    <row r="190" spans="1:18" s="282" customFormat="1" ht="15.75">
      <c r="A190" s="294">
        <v>185</v>
      </c>
      <c r="B190" s="303" t="s">
        <v>328</v>
      </c>
      <c r="C190" s="304" t="s">
        <v>324</v>
      </c>
      <c r="D190" s="295">
        <v>15</v>
      </c>
      <c r="E190" s="261">
        <v>0</v>
      </c>
      <c r="F190" s="296">
        <f t="shared" si="6"/>
        <v>15</v>
      </c>
      <c r="G190" s="267"/>
      <c r="H190" s="298"/>
      <c r="I190" s="298"/>
      <c r="J190" s="298"/>
      <c r="K190" s="298"/>
      <c r="L190" s="298"/>
      <c r="M190" s="298"/>
      <c r="N190" s="298"/>
      <c r="O190" s="298"/>
      <c r="P190" s="298"/>
      <c r="Q190" s="299"/>
      <c r="R190" s="300"/>
    </row>
    <row r="191" spans="1:18" s="282" customFormat="1" ht="15.75">
      <c r="A191" s="294">
        <v>186</v>
      </c>
      <c r="B191" s="303" t="s">
        <v>329</v>
      </c>
      <c r="C191" s="304" t="s">
        <v>324</v>
      </c>
      <c r="D191" s="295">
        <v>5</v>
      </c>
      <c r="E191" s="261">
        <v>0</v>
      </c>
      <c r="F191" s="296">
        <f t="shared" si="6"/>
        <v>5</v>
      </c>
      <c r="G191" s="267"/>
      <c r="H191" s="298"/>
      <c r="I191" s="298"/>
      <c r="J191" s="298"/>
      <c r="K191" s="298"/>
      <c r="L191" s="298"/>
      <c r="M191" s="298"/>
      <c r="N191" s="298"/>
      <c r="O191" s="298"/>
      <c r="P191" s="298"/>
      <c r="Q191" s="299"/>
      <c r="R191" s="300"/>
    </row>
    <row r="192" spans="1:18" s="282" customFormat="1" ht="15.75">
      <c r="A192" s="294">
        <v>187</v>
      </c>
      <c r="B192" s="306" t="s">
        <v>330</v>
      </c>
      <c r="C192" s="304" t="s">
        <v>324</v>
      </c>
      <c r="D192" s="267">
        <v>30</v>
      </c>
      <c r="E192" s="261">
        <v>0</v>
      </c>
      <c r="F192" s="296">
        <f t="shared" si="6"/>
        <v>30</v>
      </c>
      <c r="G192" s="267"/>
      <c r="H192" s="298"/>
      <c r="I192" s="298"/>
      <c r="J192" s="298"/>
      <c r="K192" s="298"/>
      <c r="L192" s="298"/>
      <c r="M192" s="298" t="s">
        <v>331</v>
      </c>
      <c r="N192" s="298"/>
      <c r="O192" s="298"/>
      <c r="P192" s="298"/>
      <c r="Q192" s="299"/>
      <c r="R192" s="300"/>
    </row>
    <row r="193" spans="1:18" s="282" customFormat="1" ht="31.5">
      <c r="A193" s="294">
        <v>188</v>
      </c>
      <c r="B193" s="303" t="s">
        <v>332</v>
      </c>
      <c r="C193" s="304" t="s">
        <v>324</v>
      </c>
      <c r="D193" s="295">
        <v>1.2</v>
      </c>
      <c r="E193" s="261">
        <v>0</v>
      </c>
      <c r="F193" s="296">
        <f t="shared" si="6"/>
        <v>1.2</v>
      </c>
      <c r="G193" s="267"/>
      <c r="H193" s="298"/>
      <c r="I193" s="298"/>
      <c r="J193" s="298"/>
      <c r="K193" s="298"/>
      <c r="L193" s="298"/>
      <c r="M193" s="298"/>
      <c r="N193" s="298"/>
      <c r="O193" s="298"/>
      <c r="P193" s="298"/>
      <c r="Q193" s="299"/>
      <c r="R193" s="300"/>
    </row>
    <row r="194" spans="1:18" s="282" customFormat="1" ht="31.5">
      <c r="A194" s="294">
        <v>189</v>
      </c>
      <c r="B194" s="303" t="s">
        <v>333</v>
      </c>
      <c r="C194" s="304" t="s">
        <v>324</v>
      </c>
      <c r="D194" s="295">
        <v>0.3</v>
      </c>
      <c r="E194" s="261">
        <v>0</v>
      </c>
      <c r="F194" s="296">
        <f t="shared" si="6"/>
        <v>0.3</v>
      </c>
      <c r="G194" s="267"/>
      <c r="H194" s="298"/>
      <c r="I194" s="298"/>
      <c r="J194" s="298"/>
      <c r="K194" s="298"/>
      <c r="L194" s="298"/>
      <c r="M194" s="298"/>
      <c r="N194" s="298"/>
      <c r="O194" s="298"/>
      <c r="P194" s="298"/>
      <c r="Q194" s="299"/>
      <c r="R194" s="300"/>
    </row>
    <row r="195" spans="1:18" s="282" customFormat="1" ht="31.5">
      <c r="A195" s="294">
        <v>190</v>
      </c>
      <c r="B195" s="306" t="s">
        <v>334</v>
      </c>
      <c r="C195" s="304" t="s">
        <v>324</v>
      </c>
      <c r="D195" s="295">
        <v>0.2</v>
      </c>
      <c r="E195" s="261">
        <v>0</v>
      </c>
      <c r="F195" s="296">
        <f t="shared" si="6"/>
        <v>0.2</v>
      </c>
      <c r="G195" s="267"/>
      <c r="H195" s="298"/>
      <c r="I195" s="298"/>
      <c r="J195" s="298"/>
      <c r="K195" s="298"/>
      <c r="L195" s="298"/>
      <c r="M195" s="298"/>
      <c r="N195" s="298"/>
      <c r="O195" s="298"/>
      <c r="P195" s="298"/>
      <c r="Q195" s="299"/>
      <c r="R195" s="300"/>
    </row>
    <row r="196" spans="1:18" s="282" customFormat="1" ht="31.5">
      <c r="A196" s="294">
        <v>191</v>
      </c>
      <c r="B196" s="284" t="s">
        <v>335</v>
      </c>
      <c r="C196" s="304" t="s">
        <v>324</v>
      </c>
      <c r="D196" s="295">
        <v>0.8</v>
      </c>
      <c r="E196" s="261">
        <v>0</v>
      </c>
      <c r="F196" s="296">
        <f t="shared" si="6"/>
        <v>0.8</v>
      </c>
      <c r="G196" s="267"/>
      <c r="H196" s="298"/>
      <c r="I196" s="298"/>
      <c r="J196" s="298"/>
      <c r="K196" s="298"/>
      <c r="L196" s="298"/>
      <c r="M196" s="298"/>
      <c r="N196" s="298"/>
      <c r="O196" s="298"/>
      <c r="P196" s="298"/>
      <c r="Q196" s="299"/>
      <c r="R196" s="300"/>
    </row>
    <row r="197" spans="1:18" s="282" customFormat="1" ht="15.75">
      <c r="A197" s="294">
        <v>192</v>
      </c>
      <c r="B197" s="303" t="s">
        <v>336</v>
      </c>
      <c r="C197" s="304" t="s">
        <v>324</v>
      </c>
      <c r="D197" s="295">
        <v>1</v>
      </c>
      <c r="E197" s="261">
        <v>0</v>
      </c>
      <c r="F197" s="296">
        <f t="shared" si="6"/>
        <v>1</v>
      </c>
      <c r="G197" s="267"/>
      <c r="H197" s="298"/>
      <c r="I197" s="298"/>
      <c r="J197" s="298"/>
      <c r="K197" s="298"/>
      <c r="L197" s="298"/>
      <c r="M197" s="298"/>
      <c r="N197" s="298"/>
      <c r="O197" s="298"/>
      <c r="P197" s="298"/>
      <c r="Q197" s="299"/>
      <c r="R197" s="300"/>
    </row>
    <row r="198" spans="1:18" s="282" customFormat="1" ht="15.75">
      <c r="A198" s="294">
        <v>193</v>
      </c>
      <c r="B198" s="303" t="s">
        <v>337</v>
      </c>
      <c r="C198" s="304" t="s">
        <v>324</v>
      </c>
      <c r="D198" s="295">
        <v>1</v>
      </c>
      <c r="E198" s="261">
        <v>0</v>
      </c>
      <c r="F198" s="296">
        <f t="shared" si="6"/>
        <v>1</v>
      </c>
      <c r="G198" s="267"/>
      <c r="H198" s="298"/>
      <c r="I198" s="298"/>
      <c r="J198" s="298"/>
      <c r="K198" s="298"/>
      <c r="L198" s="298"/>
      <c r="M198" s="298"/>
      <c r="N198" s="298"/>
      <c r="O198" s="298"/>
      <c r="P198" s="298"/>
      <c r="Q198" s="299"/>
      <c r="R198" s="300"/>
    </row>
    <row r="199" spans="1:18" s="282" customFormat="1" ht="15.75">
      <c r="A199" s="294">
        <v>194</v>
      </c>
      <c r="B199" s="303" t="s">
        <v>338</v>
      </c>
      <c r="C199" s="304" t="s">
        <v>324</v>
      </c>
      <c r="D199" s="295">
        <v>0.9</v>
      </c>
      <c r="E199" s="261">
        <v>0</v>
      </c>
      <c r="F199" s="296">
        <f t="shared" si="6"/>
        <v>0.9</v>
      </c>
      <c r="G199" s="267"/>
      <c r="H199" s="298"/>
      <c r="I199" s="298"/>
      <c r="J199" s="298"/>
      <c r="K199" s="298"/>
      <c r="L199" s="298"/>
      <c r="M199" s="298"/>
      <c r="N199" s="298"/>
      <c r="O199" s="298"/>
      <c r="P199" s="298"/>
      <c r="Q199" s="299"/>
      <c r="R199" s="300"/>
    </row>
    <row r="200" spans="1:18" s="282" customFormat="1" ht="15.75">
      <c r="A200" s="294">
        <v>195</v>
      </c>
      <c r="B200" s="303" t="s">
        <v>339</v>
      </c>
      <c r="C200" s="304" t="s">
        <v>324</v>
      </c>
      <c r="D200" s="295">
        <v>1.7</v>
      </c>
      <c r="E200" s="261">
        <v>0</v>
      </c>
      <c r="F200" s="296">
        <f t="shared" si="6"/>
        <v>1.7</v>
      </c>
      <c r="G200" s="267"/>
      <c r="H200" s="298"/>
      <c r="I200" s="298"/>
      <c r="J200" s="298"/>
      <c r="K200" s="298"/>
      <c r="L200" s="298"/>
      <c r="M200" s="298"/>
      <c r="N200" s="298"/>
      <c r="O200" s="298"/>
      <c r="P200" s="298"/>
      <c r="Q200" s="299"/>
      <c r="R200" s="300"/>
    </row>
    <row r="201" spans="1:18" s="282" customFormat="1" ht="15.75">
      <c r="A201" s="294">
        <v>196</v>
      </c>
      <c r="B201" s="303" t="s">
        <v>340</v>
      </c>
      <c r="C201" s="304" t="s">
        <v>324</v>
      </c>
      <c r="D201" s="295">
        <v>1.6</v>
      </c>
      <c r="E201" s="261">
        <v>0</v>
      </c>
      <c r="F201" s="296">
        <f t="shared" si="6"/>
        <v>1.6</v>
      </c>
      <c r="G201" s="267"/>
      <c r="H201" s="298"/>
      <c r="I201" s="298"/>
      <c r="J201" s="298"/>
      <c r="K201" s="298"/>
      <c r="L201" s="298"/>
      <c r="M201" s="298"/>
      <c r="N201" s="298"/>
      <c r="O201" s="298"/>
      <c r="P201" s="298"/>
      <c r="Q201" s="299"/>
      <c r="R201" s="300"/>
    </row>
    <row r="202" spans="1:18" s="282" customFormat="1" ht="15.75">
      <c r="A202" s="294">
        <v>197</v>
      </c>
      <c r="B202" s="303" t="s">
        <v>341</v>
      </c>
      <c r="C202" s="304" t="s">
        <v>324</v>
      </c>
      <c r="D202" s="295">
        <v>0.7</v>
      </c>
      <c r="E202" s="261">
        <v>0</v>
      </c>
      <c r="F202" s="296">
        <f t="shared" si="6"/>
        <v>0.7</v>
      </c>
      <c r="G202" s="267"/>
      <c r="H202" s="298"/>
      <c r="I202" s="298"/>
      <c r="J202" s="298"/>
      <c r="K202" s="298"/>
      <c r="L202" s="298"/>
      <c r="M202" s="298"/>
      <c r="N202" s="298"/>
      <c r="O202" s="298"/>
      <c r="P202" s="298"/>
      <c r="Q202" s="299"/>
      <c r="R202" s="300"/>
    </row>
    <row r="203" spans="1:18" s="282" customFormat="1" ht="31.5">
      <c r="A203" s="294">
        <v>198</v>
      </c>
      <c r="B203" s="303" t="s">
        <v>342</v>
      </c>
      <c r="C203" s="304" t="s">
        <v>324</v>
      </c>
      <c r="D203" s="295">
        <v>1</v>
      </c>
      <c r="E203" s="261">
        <v>0</v>
      </c>
      <c r="F203" s="296">
        <f t="shared" si="6"/>
        <v>1</v>
      </c>
      <c r="G203" s="267"/>
      <c r="H203" s="298"/>
      <c r="I203" s="298"/>
      <c r="J203" s="298"/>
      <c r="K203" s="298"/>
      <c r="L203" s="298"/>
      <c r="M203" s="298"/>
      <c r="N203" s="298"/>
      <c r="O203" s="298"/>
      <c r="P203" s="298"/>
      <c r="Q203" s="299"/>
      <c r="R203" s="300"/>
    </row>
    <row r="204" spans="1:18" s="282" customFormat="1" ht="31.5">
      <c r="A204" s="294">
        <v>199</v>
      </c>
      <c r="B204" s="285" t="s">
        <v>343</v>
      </c>
      <c r="C204" s="304" t="s">
        <v>324</v>
      </c>
      <c r="D204" s="296">
        <v>2</v>
      </c>
      <c r="E204" s="261">
        <v>0</v>
      </c>
      <c r="F204" s="296">
        <f t="shared" si="6"/>
        <v>2</v>
      </c>
      <c r="G204" s="267"/>
      <c r="H204" s="298"/>
      <c r="I204" s="298"/>
      <c r="J204" s="298"/>
      <c r="K204" s="298"/>
      <c r="L204" s="298"/>
      <c r="M204" s="298"/>
      <c r="N204" s="298"/>
      <c r="O204" s="298"/>
      <c r="P204" s="298"/>
      <c r="Q204" s="299"/>
      <c r="R204" s="300"/>
    </row>
    <row r="205" spans="1:18" s="282" customFormat="1" ht="31.5">
      <c r="A205" s="294">
        <v>200</v>
      </c>
      <c r="B205" s="264" t="s">
        <v>344</v>
      </c>
      <c r="C205" s="304" t="s">
        <v>324</v>
      </c>
      <c r="D205" s="267">
        <v>3</v>
      </c>
      <c r="E205" s="261">
        <v>0</v>
      </c>
      <c r="F205" s="296">
        <f t="shared" si="6"/>
        <v>3</v>
      </c>
      <c r="G205" s="267"/>
      <c r="H205" s="307"/>
      <c r="I205" s="298"/>
      <c r="J205" s="298"/>
      <c r="K205" s="298"/>
      <c r="L205" s="298"/>
      <c r="M205" s="298"/>
      <c r="N205" s="298"/>
      <c r="O205" s="298"/>
      <c r="P205" s="298"/>
      <c r="Q205" s="299"/>
      <c r="R205" s="300"/>
    </row>
    <row r="206" spans="1:18" s="282" customFormat="1" ht="31.5">
      <c r="A206" s="294">
        <v>201</v>
      </c>
      <c r="B206" s="303" t="s">
        <v>345</v>
      </c>
      <c r="C206" s="304" t="s">
        <v>324</v>
      </c>
      <c r="D206" s="267">
        <v>0.3</v>
      </c>
      <c r="E206" s="261">
        <v>0</v>
      </c>
      <c r="F206" s="296">
        <f t="shared" si="6"/>
        <v>0.3</v>
      </c>
      <c r="G206" s="267"/>
      <c r="H206" s="298"/>
      <c r="I206" s="298"/>
      <c r="J206" s="298"/>
      <c r="K206" s="298"/>
      <c r="L206" s="298"/>
      <c r="M206" s="298"/>
      <c r="N206" s="298"/>
      <c r="O206" s="298"/>
      <c r="P206" s="298"/>
      <c r="Q206" s="299"/>
      <c r="R206" s="300"/>
    </row>
    <row r="207" spans="1:18" s="282" customFormat="1" ht="15.75">
      <c r="A207" s="294">
        <v>202</v>
      </c>
      <c r="B207" s="303" t="s">
        <v>346</v>
      </c>
      <c r="C207" s="304" t="s">
        <v>324</v>
      </c>
      <c r="D207" s="295">
        <v>0.7</v>
      </c>
      <c r="E207" s="261">
        <v>0</v>
      </c>
      <c r="F207" s="296">
        <f t="shared" si="6"/>
        <v>0.7</v>
      </c>
      <c r="G207" s="267"/>
      <c r="H207" s="298"/>
      <c r="I207" s="298"/>
      <c r="J207" s="298"/>
      <c r="K207" s="298"/>
      <c r="L207" s="298"/>
      <c r="M207" s="298"/>
      <c r="N207" s="298"/>
      <c r="O207" s="298"/>
      <c r="P207" s="298"/>
      <c r="Q207" s="299"/>
      <c r="R207" s="300"/>
    </row>
    <row r="208" spans="1:18" s="282" customFormat="1" ht="15.75">
      <c r="A208" s="294">
        <v>203</v>
      </c>
      <c r="B208" s="308" t="s">
        <v>347</v>
      </c>
      <c r="C208" s="304" t="s">
        <v>324</v>
      </c>
      <c r="D208" s="295">
        <v>0.7</v>
      </c>
      <c r="E208" s="261">
        <v>0</v>
      </c>
      <c r="F208" s="296">
        <f t="shared" si="6"/>
        <v>0.7</v>
      </c>
      <c r="G208" s="267"/>
      <c r="H208" s="298"/>
      <c r="I208" s="298"/>
      <c r="J208" s="298"/>
      <c r="K208" s="298"/>
      <c r="L208" s="298"/>
      <c r="M208" s="298"/>
      <c r="N208" s="298"/>
      <c r="O208" s="298"/>
      <c r="P208" s="298"/>
      <c r="Q208" s="299"/>
      <c r="R208" s="300"/>
    </row>
    <row r="209" spans="1:18" s="282" customFormat="1" ht="15.75">
      <c r="A209" s="294">
        <v>204</v>
      </c>
      <c r="B209" s="303" t="s">
        <v>348</v>
      </c>
      <c r="C209" s="304" t="s">
        <v>324</v>
      </c>
      <c r="D209" s="295">
        <v>0.35</v>
      </c>
      <c r="E209" s="261">
        <v>0</v>
      </c>
      <c r="F209" s="296">
        <f t="shared" si="6"/>
        <v>0.35</v>
      </c>
      <c r="G209" s="267"/>
      <c r="H209" s="298"/>
      <c r="I209" s="298"/>
      <c r="J209" s="298"/>
      <c r="K209" s="298"/>
      <c r="L209" s="298"/>
      <c r="M209" s="298"/>
      <c r="N209" s="298"/>
      <c r="O209" s="298"/>
      <c r="P209" s="298"/>
      <c r="Q209" s="299"/>
      <c r="R209" s="300"/>
    </row>
    <row r="210" spans="1:18" s="282" customFormat="1" ht="15.75">
      <c r="A210" s="294">
        <v>205</v>
      </c>
      <c r="B210" s="303" t="s">
        <v>349</v>
      </c>
      <c r="C210" s="304" t="s">
        <v>324</v>
      </c>
      <c r="D210" s="295">
        <v>1</v>
      </c>
      <c r="E210" s="261">
        <v>0</v>
      </c>
      <c r="F210" s="296">
        <f t="shared" si="6"/>
        <v>1</v>
      </c>
      <c r="G210" s="267"/>
      <c r="H210" s="298"/>
      <c r="I210" s="298"/>
      <c r="J210" s="298"/>
      <c r="K210" s="298"/>
      <c r="L210" s="298"/>
      <c r="M210" s="298"/>
      <c r="N210" s="298"/>
      <c r="O210" s="298"/>
      <c r="P210" s="298"/>
      <c r="Q210" s="299"/>
      <c r="R210" s="300"/>
    </row>
    <row r="211" spans="1:18" s="282" customFormat="1" ht="15.75">
      <c r="A211" s="294">
        <v>206</v>
      </c>
      <c r="B211" s="303" t="s">
        <v>350</v>
      </c>
      <c r="C211" s="304" t="s">
        <v>324</v>
      </c>
      <c r="D211" s="295">
        <v>1</v>
      </c>
      <c r="E211" s="261">
        <v>0</v>
      </c>
      <c r="F211" s="296">
        <f t="shared" si="6"/>
        <v>1</v>
      </c>
      <c r="G211" s="267"/>
      <c r="H211" s="298"/>
      <c r="I211" s="298"/>
      <c r="J211" s="298"/>
      <c r="K211" s="298"/>
      <c r="L211" s="298"/>
      <c r="M211" s="298"/>
      <c r="N211" s="298"/>
      <c r="O211" s="298"/>
      <c r="P211" s="298"/>
      <c r="Q211" s="299"/>
      <c r="R211" s="300"/>
    </row>
    <row r="212" spans="1:18" s="282" customFormat="1" ht="15.75">
      <c r="A212" s="294">
        <v>207</v>
      </c>
      <c r="B212" s="303" t="s">
        <v>351</v>
      </c>
      <c r="C212" s="304" t="s">
        <v>324</v>
      </c>
      <c r="D212" s="295">
        <v>1</v>
      </c>
      <c r="E212" s="261">
        <v>0</v>
      </c>
      <c r="F212" s="296">
        <f t="shared" si="6"/>
        <v>1</v>
      </c>
      <c r="G212" s="267"/>
      <c r="H212" s="298"/>
      <c r="I212" s="298"/>
      <c r="J212" s="298"/>
      <c r="K212" s="298"/>
      <c r="L212" s="298"/>
      <c r="M212" s="298"/>
      <c r="N212" s="298"/>
      <c r="O212" s="298"/>
      <c r="P212" s="298"/>
      <c r="Q212" s="299"/>
      <c r="R212" s="300"/>
    </row>
    <row r="213" spans="1:18" s="282" customFormat="1" ht="15.75">
      <c r="A213" s="294">
        <v>208</v>
      </c>
      <c r="B213" s="303" t="s">
        <v>352</v>
      </c>
      <c r="C213" s="304" t="s">
        <v>324</v>
      </c>
      <c r="D213" s="295">
        <v>1</v>
      </c>
      <c r="E213" s="261">
        <v>0</v>
      </c>
      <c r="F213" s="296">
        <f t="shared" si="6"/>
        <v>1</v>
      </c>
      <c r="G213" s="267"/>
      <c r="H213" s="298"/>
      <c r="I213" s="298"/>
      <c r="J213" s="298"/>
      <c r="K213" s="298"/>
      <c r="L213" s="298"/>
      <c r="M213" s="298"/>
      <c r="N213" s="298"/>
      <c r="O213" s="298"/>
      <c r="P213" s="298"/>
      <c r="Q213" s="299"/>
      <c r="R213" s="300"/>
    </row>
    <row r="214" spans="1:18" s="282" customFormat="1" ht="31.5">
      <c r="A214" s="294">
        <v>209</v>
      </c>
      <c r="B214" s="309" t="s">
        <v>353</v>
      </c>
      <c r="C214" s="304" t="s">
        <v>324</v>
      </c>
      <c r="D214" s="295">
        <v>1.34</v>
      </c>
      <c r="E214" s="261">
        <v>0</v>
      </c>
      <c r="F214" s="296">
        <f t="shared" si="6"/>
        <v>1.34</v>
      </c>
      <c r="G214" s="267"/>
      <c r="H214" s="298"/>
      <c r="I214" s="298"/>
      <c r="J214" s="298"/>
      <c r="K214" s="298"/>
      <c r="L214" s="298"/>
      <c r="M214" s="298"/>
      <c r="N214" s="298"/>
      <c r="O214" s="298"/>
      <c r="P214" s="298"/>
      <c r="Q214" s="299"/>
      <c r="R214" s="300"/>
    </row>
    <row r="215" spans="1:18" s="282" customFormat="1" ht="31.5">
      <c r="A215" s="294">
        <v>210</v>
      </c>
      <c r="B215" s="303" t="s">
        <v>354</v>
      </c>
      <c r="C215" s="304" t="s">
        <v>324</v>
      </c>
      <c r="D215" s="295">
        <v>1</v>
      </c>
      <c r="E215" s="261">
        <v>0</v>
      </c>
      <c r="F215" s="296">
        <f t="shared" si="6"/>
        <v>1</v>
      </c>
      <c r="G215" s="267"/>
      <c r="H215" s="298"/>
      <c r="I215" s="298"/>
      <c r="J215" s="298"/>
      <c r="K215" s="298"/>
      <c r="L215" s="298"/>
      <c r="M215" s="298"/>
      <c r="N215" s="298"/>
      <c r="O215" s="298"/>
      <c r="P215" s="298"/>
      <c r="Q215" s="299"/>
      <c r="R215" s="300"/>
    </row>
    <row r="216" spans="1:18" s="362" customFormat="1" ht="21" customHeight="1">
      <c r="A216" s="294">
        <v>211</v>
      </c>
      <c r="B216" s="363" t="s">
        <v>17</v>
      </c>
      <c r="C216" s="357" t="s">
        <v>356</v>
      </c>
      <c r="D216" s="358">
        <v>0.16</v>
      </c>
      <c r="E216" s="357"/>
      <c r="F216" s="358">
        <v>0.16</v>
      </c>
      <c r="G216" s="359"/>
      <c r="H216" s="359"/>
      <c r="I216" s="163"/>
      <c r="J216" s="360">
        <v>0.16</v>
      </c>
      <c r="K216" s="359"/>
      <c r="L216" s="163"/>
      <c r="M216" s="361"/>
      <c r="N216" s="357"/>
      <c r="O216" s="364"/>
      <c r="P216" s="365"/>
      <c r="Q216" s="365"/>
      <c r="R216" s="366"/>
    </row>
    <row r="217" spans="1:18" s="123" customFormat="1" ht="22.5" customHeight="1">
      <c r="A217" s="294">
        <v>212</v>
      </c>
      <c r="B217" s="367" t="s">
        <v>359</v>
      </c>
      <c r="C217" s="140" t="s">
        <v>356</v>
      </c>
      <c r="D217" s="19">
        <v>2</v>
      </c>
      <c r="E217" s="140"/>
      <c r="F217" s="19">
        <v>2</v>
      </c>
      <c r="G217" s="125"/>
      <c r="H217" s="125"/>
      <c r="I217" s="211"/>
      <c r="J217" s="337">
        <v>2</v>
      </c>
      <c r="K217" s="125"/>
      <c r="L217" s="211"/>
      <c r="M217" s="97"/>
      <c r="N217" s="140"/>
      <c r="O217" s="209"/>
      <c r="P217" s="95"/>
      <c r="Q217" s="95"/>
      <c r="R217" s="368"/>
    </row>
    <row r="218" spans="1:18" s="123" customFormat="1" ht="18.75" customHeight="1">
      <c r="A218" s="294">
        <v>213</v>
      </c>
      <c r="B218" s="367" t="s">
        <v>360</v>
      </c>
      <c r="C218" s="140" t="s">
        <v>356</v>
      </c>
      <c r="D218" s="19">
        <v>3</v>
      </c>
      <c r="E218" s="140"/>
      <c r="F218" s="19">
        <v>3</v>
      </c>
      <c r="G218" s="125"/>
      <c r="H218" s="125"/>
      <c r="I218" s="211"/>
      <c r="J218" s="337">
        <v>2</v>
      </c>
      <c r="K218" s="125"/>
      <c r="L218" s="337">
        <v>1</v>
      </c>
      <c r="M218" s="97"/>
      <c r="N218" s="140"/>
      <c r="O218" s="209"/>
      <c r="P218" s="95"/>
      <c r="Q218" s="95"/>
      <c r="R218" s="368"/>
    </row>
    <row r="219" spans="1:18" s="123" customFormat="1" ht="53.25" customHeight="1">
      <c r="A219" s="294">
        <v>214</v>
      </c>
      <c r="B219" s="367" t="s">
        <v>160</v>
      </c>
      <c r="C219" s="6" t="s">
        <v>356</v>
      </c>
      <c r="D219" s="19">
        <v>4</v>
      </c>
      <c r="E219" s="140"/>
      <c r="F219" s="19">
        <v>4</v>
      </c>
      <c r="G219" s="125"/>
      <c r="H219" s="125"/>
      <c r="I219" s="211"/>
      <c r="J219" s="337">
        <v>4</v>
      </c>
      <c r="K219" s="125"/>
      <c r="L219" s="211"/>
      <c r="M219" s="97"/>
      <c r="N219" s="140"/>
      <c r="O219" s="209"/>
      <c r="P219" s="95"/>
      <c r="Q219" s="95"/>
      <c r="R219" s="368"/>
    </row>
    <row r="220" spans="1:18" s="123" customFormat="1" ht="28.5" customHeight="1">
      <c r="A220" s="294">
        <v>215</v>
      </c>
      <c r="B220" s="367" t="s">
        <v>361</v>
      </c>
      <c r="C220" s="6" t="s">
        <v>356</v>
      </c>
      <c r="D220" s="19">
        <v>0.5</v>
      </c>
      <c r="E220" s="140"/>
      <c r="F220" s="19">
        <v>0.5</v>
      </c>
      <c r="G220" s="125"/>
      <c r="H220" s="125"/>
      <c r="I220" s="137">
        <v>0.1</v>
      </c>
      <c r="J220" s="137"/>
      <c r="K220" s="338"/>
      <c r="L220" s="137"/>
      <c r="M220" s="339"/>
      <c r="N220" s="140"/>
      <c r="O220" s="209"/>
      <c r="P220" s="95"/>
      <c r="Q220" s="95"/>
      <c r="R220" s="368"/>
    </row>
    <row r="221" spans="1:18" s="123" customFormat="1" ht="20.25" customHeight="1">
      <c r="A221" s="294">
        <v>216</v>
      </c>
      <c r="B221" s="367" t="s">
        <v>528</v>
      </c>
      <c r="C221" s="140" t="s">
        <v>366</v>
      </c>
      <c r="D221" s="19">
        <v>0.5</v>
      </c>
      <c r="E221" s="6"/>
      <c r="F221" s="19">
        <v>0.5</v>
      </c>
      <c r="G221" s="125"/>
      <c r="H221" s="125"/>
      <c r="I221" s="137"/>
      <c r="J221" s="137">
        <v>0.2</v>
      </c>
      <c r="K221" s="338"/>
      <c r="L221" s="137"/>
      <c r="M221" s="339"/>
      <c r="N221" s="140"/>
      <c r="O221" s="209"/>
      <c r="P221" s="95"/>
      <c r="Q221" s="95"/>
      <c r="R221" s="368"/>
    </row>
    <row r="222" spans="1:18" s="123" customFormat="1" ht="33.75" customHeight="1">
      <c r="A222" s="294">
        <v>217</v>
      </c>
      <c r="B222" s="367" t="s">
        <v>362</v>
      </c>
      <c r="C222" s="140" t="s">
        <v>366</v>
      </c>
      <c r="D222" s="19">
        <v>0.2</v>
      </c>
      <c r="E222" s="6"/>
      <c r="F222" s="19">
        <v>0.2</v>
      </c>
      <c r="G222" s="125"/>
      <c r="H222" s="125"/>
      <c r="I222" s="137"/>
      <c r="J222" s="137"/>
      <c r="K222" s="338"/>
      <c r="L222" s="137"/>
      <c r="M222" s="339"/>
      <c r="N222" s="140"/>
      <c r="O222" s="209"/>
      <c r="P222" s="95"/>
      <c r="Q222" s="95"/>
      <c r="R222" s="368"/>
    </row>
    <row r="223" spans="1:18" s="123" customFormat="1" ht="33.75" customHeight="1">
      <c r="A223" s="294">
        <v>218</v>
      </c>
      <c r="B223" s="367" t="s">
        <v>363</v>
      </c>
      <c r="C223" s="140" t="s">
        <v>356</v>
      </c>
      <c r="D223" s="19">
        <v>0.5</v>
      </c>
      <c r="E223" s="6"/>
      <c r="F223" s="19">
        <v>0.5</v>
      </c>
      <c r="G223" s="125"/>
      <c r="H223" s="125"/>
      <c r="I223" s="137"/>
      <c r="J223" s="137">
        <v>0.2</v>
      </c>
      <c r="K223" s="338"/>
      <c r="L223" s="137"/>
      <c r="M223" s="339"/>
      <c r="N223" s="140"/>
      <c r="O223" s="209"/>
      <c r="P223" s="95"/>
      <c r="Q223" s="95"/>
      <c r="R223" s="368"/>
    </row>
    <row r="224" spans="1:18" s="123" customFormat="1" ht="31.5" customHeight="1">
      <c r="A224" s="294">
        <v>219</v>
      </c>
      <c r="B224" s="367" t="s">
        <v>364</v>
      </c>
      <c r="C224" s="140" t="s">
        <v>356</v>
      </c>
      <c r="D224" s="19">
        <v>1.5</v>
      </c>
      <c r="E224" s="6"/>
      <c r="F224" s="19">
        <v>1.5</v>
      </c>
      <c r="G224" s="125"/>
      <c r="H224" s="340"/>
      <c r="I224" s="137"/>
      <c r="J224" s="137">
        <v>1</v>
      </c>
      <c r="K224" s="338"/>
      <c r="L224" s="137">
        <v>0.5</v>
      </c>
      <c r="M224" s="339"/>
      <c r="N224" s="140"/>
      <c r="O224" s="209"/>
      <c r="P224" s="95"/>
      <c r="Q224" s="95"/>
      <c r="R224" s="368"/>
    </row>
    <row r="225" spans="1:18" s="123" customFormat="1" ht="35.25" customHeight="1">
      <c r="A225" s="294">
        <v>220</v>
      </c>
      <c r="B225" s="367" t="s">
        <v>365</v>
      </c>
      <c r="C225" s="140" t="s">
        <v>366</v>
      </c>
      <c r="D225" s="19">
        <v>2.7</v>
      </c>
      <c r="E225" s="6"/>
      <c r="F225" s="19">
        <v>2.7</v>
      </c>
      <c r="G225" s="125"/>
      <c r="H225" s="125"/>
      <c r="I225" s="137"/>
      <c r="J225" s="137">
        <v>2</v>
      </c>
      <c r="K225" s="338"/>
      <c r="L225" s="137">
        <v>0.7</v>
      </c>
      <c r="M225" s="339"/>
      <c r="N225" s="140"/>
      <c r="O225" s="209"/>
      <c r="P225" s="95"/>
      <c r="Q225" s="95"/>
      <c r="R225" s="368"/>
    </row>
    <row r="226" spans="1:18" s="123" customFormat="1" ht="24" customHeight="1">
      <c r="A226" s="294">
        <v>221</v>
      </c>
      <c r="B226" s="367" t="s">
        <v>529</v>
      </c>
      <c r="C226" s="140" t="s">
        <v>356</v>
      </c>
      <c r="D226" s="19">
        <v>1.5</v>
      </c>
      <c r="E226" s="6"/>
      <c r="F226" s="19">
        <v>1.5</v>
      </c>
      <c r="G226" s="125"/>
      <c r="H226" s="340"/>
      <c r="I226" s="137"/>
      <c r="J226" s="137">
        <v>1</v>
      </c>
      <c r="K226" s="338"/>
      <c r="L226" s="137">
        <v>0.5</v>
      </c>
      <c r="M226" s="339"/>
      <c r="N226" s="140"/>
      <c r="O226" s="209"/>
      <c r="P226" s="95"/>
      <c r="Q226" s="95"/>
      <c r="R226" s="368"/>
    </row>
    <row r="227" spans="1:18" s="123" customFormat="1" ht="32.25" customHeight="1">
      <c r="A227" s="294">
        <v>222</v>
      </c>
      <c r="B227" s="367" t="s">
        <v>530</v>
      </c>
      <c r="C227" s="140" t="s">
        <v>356</v>
      </c>
      <c r="D227" s="19">
        <v>1</v>
      </c>
      <c r="E227" s="6"/>
      <c r="F227" s="19">
        <v>1</v>
      </c>
      <c r="G227" s="125"/>
      <c r="H227" s="340"/>
      <c r="I227" s="137"/>
      <c r="J227" s="137">
        <v>0.5</v>
      </c>
      <c r="K227" s="338"/>
      <c r="L227" s="137">
        <v>0.5</v>
      </c>
      <c r="M227" s="339"/>
      <c r="N227" s="140"/>
      <c r="O227" s="209"/>
      <c r="P227" s="95"/>
      <c r="Q227" s="95"/>
      <c r="R227" s="368"/>
    </row>
    <row r="228" spans="1:18" s="123" customFormat="1" ht="24" customHeight="1">
      <c r="A228" s="294">
        <v>223</v>
      </c>
      <c r="B228" s="367" t="s">
        <v>367</v>
      </c>
      <c r="C228" s="140" t="s">
        <v>356</v>
      </c>
      <c r="D228" s="19">
        <v>0.1</v>
      </c>
      <c r="E228" s="6"/>
      <c r="F228" s="19">
        <v>0.1</v>
      </c>
      <c r="G228" s="125"/>
      <c r="H228" s="340">
        <v>0.1</v>
      </c>
      <c r="I228" s="137"/>
      <c r="J228" s="137"/>
      <c r="K228" s="338"/>
      <c r="L228" s="137"/>
      <c r="M228" s="339"/>
      <c r="N228" s="140"/>
      <c r="O228" s="209"/>
      <c r="P228" s="95"/>
      <c r="Q228" s="95"/>
      <c r="R228" s="368"/>
    </row>
    <row r="229" spans="1:18" s="123" customFormat="1" ht="19.5" customHeight="1">
      <c r="A229" s="294">
        <v>224</v>
      </c>
      <c r="B229" s="367" t="s">
        <v>368</v>
      </c>
      <c r="C229" s="140" t="s">
        <v>356</v>
      </c>
      <c r="D229" s="19">
        <v>1</v>
      </c>
      <c r="E229" s="6"/>
      <c r="F229" s="19">
        <v>1</v>
      </c>
      <c r="G229" s="125"/>
      <c r="H229" s="340">
        <v>1</v>
      </c>
      <c r="I229" s="137"/>
      <c r="J229" s="137"/>
      <c r="K229" s="338"/>
      <c r="L229" s="137"/>
      <c r="M229" s="339"/>
      <c r="N229" s="140"/>
      <c r="O229" s="209"/>
      <c r="P229" s="95"/>
      <c r="Q229" s="95"/>
      <c r="R229" s="368"/>
    </row>
    <row r="230" spans="1:18" s="123" customFormat="1" ht="34.5" customHeight="1">
      <c r="A230" s="294">
        <v>225</v>
      </c>
      <c r="B230" s="352" t="s">
        <v>369</v>
      </c>
      <c r="C230" s="140" t="s">
        <v>356</v>
      </c>
      <c r="D230" s="19">
        <v>0.1</v>
      </c>
      <c r="E230" s="6"/>
      <c r="F230" s="19">
        <v>0.1</v>
      </c>
      <c r="G230" s="341"/>
      <c r="H230" s="341"/>
      <c r="I230" s="341">
        <v>1</v>
      </c>
      <c r="J230" s="341"/>
      <c r="K230" s="341"/>
      <c r="L230" s="341"/>
      <c r="M230" s="342"/>
      <c r="N230" s="140"/>
      <c r="O230" s="83"/>
      <c r="P230" s="95"/>
      <c r="Q230" s="95"/>
      <c r="R230" s="368"/>
    </row>
    <row r="231" spans="1:18" s="123" customFormat="1" ht="34.5" customHeight="1">
      <c r="A231" s="294">
        <v>226</v>
      </c>
      <c r="B231" s="352" t="s">
        <v>370</v>
      </c>
      <c r="C231" s="140" t="s">
        <v>356</v>
      </c>
      <c r="D231" s="19">
        <v>0.2</v>
      </c>
      <c r="E231" s="6"/>
      <c r="F231" s="19">
        <v>0.2</v>
      </c>
      <c r="G231" s="341"/>
      <c r="H231" s="341">
        <v>0.2</v>
      </c>
      <c r="I231" s="341"/>
      <c r="J231" s="341"/>
      <c r="K231" s="341"/>
      <c r="L231" s="341"/>
      <c r="M231" s="342"/>
      <c r="N231" s="140"/>
      <c r="O231" s="98"/>
      <c r="P231" s="95"/>
      <c r="Q231" s="95"/>
      <c r="R231" s="368"/>
    </row>
    <row r="232" spans="1:18" s="123" customFormat="1" ht="28.5" customHeight="1">
      <c r="A232" s="294">
        <v>227</v>
      </c>
      <c r="B232" s="352" t="s">
        <v>371</v>
      </c>
      <c r="C232" s="140" t="s">
        <v>356</v>
      </c>
      <c r="D232" s="19">
        <v>1</v>
      </c>
      <c r="E232" s="6"/>
      <c r="F232" s="19">
        <v>1</v>
      </c>
      <c r="G232" s="341"/>
      <c r="H232" s="341">
        <v>1</v>
      </c>
      <c r="I232" s="341"/>
      <c r="J232" s="341"/>
      <c r="K232" s="341"/>
      <c r="L232" s="341"/>
      <c r="M232" s="96"/>
      <c r="N232" s="140"/>
      <c r="O232" s="83"/>
      <c r="P232" s="95"/>
      <c r="Q232" s="95"/>
      <c r="R232" s="368"/>
    </row>
    <row r="233" spans="1:18" s="123" customFormat="1" ht="35.25" customHeight="1">
      <c r="A233" s="294">
        <v>228</v>
      </c>
      <c r="B233" s="353" t="s">
        <v>531</v>
      </c>
      <c r="C233" s="140" t="s">
        <v>356</v>
      </c>
      <c r="D233" s="19">
        <v>0.2</v>
      </c>
      <c r="E233" s="6"/>
      <c r="F233" s="19">
        <v>0.2</v>
      </c>
      <c r="G233" s="341"/>
      <c r="H233" s="341"/>
      <c r="I233" s="341">
        <v>2</v>
      </c>
      <c r="J233" s="341"/>
      <c r="K233" s="341"/>
      <c r="L233" s="341"/>
      <c r="M233" s="96"/>
      <c r="N233" s="140"/>
      <c r="O233" s="83"/>
      <c r="P233" s="95"/>
      <c r="Q233" s="95"/>
      <c r="R233" s="368"/>
    </row>
    <row r="234" spans="1:18" s="93" customFormat="1" ht="29.25" customHeight="1">
      <c r="A234" s="294">
        <v>229</v>
      </c>
      <c r="B234" s="354" t="s">
        <v>373</v>
      </c>
      <c r="C234" s="140" t="s">
        <v>356</v>
      </c>
      <c r="D234" s="19">
        <v>0.1</v>
      </c>
      <c r="E234" s="6"/>
      <c r="F234" s="19">
        <v>0.1</v>
      </c>
      <c r="G234" s="87"/>
      <c r="H234" s="87"/>
      <c r="I234" s="87">
        <v>0.1</v>
      </c>
      <c r="J234" s="87"/>
      <c r="K234" s="87"/>
      <c r="L234" s="87"/>
      <c r="M234" s="344"/>
      <c r="N234" s="140"/>
      <c r="O234" s="86"/>
      <c r="P234" s="369"/>
      <c r="Q234" s="369"/>
      <c r="R234" s="370"/>
    </row>
    <row r="235" spans="1:18" s="93" customFormat="1" ht="29.25" customHeight="1">
      <c r="A235" s="294">
        <v>230</v>
      </c>
      <c r="B235" s="354" t="s">
        <v>372</v>
      </c>
      <c r="C235" s="140" t="s">
        <v>356</v>
      </c>
      <c r="D235" s="19">
        <v>0.1</v>
      </c>
      <c r="E235" s="6"/>
      <c r="F235" s="19">
        <v>0.1</v>
      </c>
      <c r="G235" s="87"/>
      <c r="H235" s="87"/>
      <c r="I235" s="87">
        <v>0.1</v>
      </c>
      <c r="J235" s="87"/>
      <c r="K235" s="87"/>
      <c r="L235" s="87"/>
      <c r="M235" s="344"/>
      <c r="N235" s="140"/>
      <c r="O235" s="86"/>
      <c r="P235" s="369"/>
      <c r="Q235" s="369"/>
      <c r="R235" s="370"/>
    </row>
    <row r="236" spans="1:18" s="93" customFormat="1" ht="29.25" customHeight="1">
      <c r="A236" s="294">
        <v>231</v>
      </c>
      <c r="B236" s="354" t="s">
        <v>374</v>
      </c>
      <c r="C236" s="140" t="s">
        <v>356</v>
      </c>
      <c r="D236" s="19">
        <v>0.1</v>
      </c>
      <c r="E236" s="6"/>
      <c r="F236" s="19">
        <v>0.1</v>
      </c>
      <c r="G236" s="87"/>
      <c r="H236" s="87"/>
      <c r="I236" s="87">
        <v>0.1</v>
      </c>
      <c r="J236" s="87"/>
      <c r="K236" s="87"/>
      <c r="L236" s="87"/>
      <c r="M236" s="344"/>
      <c r="N236" s="140"/>
      <c r="O236" s="86"/>
      <c r="P236" s="369"/>
      <c r="Q236" s="369"/>
      <c r="R236" s="370"/>
    </row>
    <row r="237" spans="1:18" s="93" customFormat="1" ht="30" customHeight="1">
      <c r="A237" s="294">
        <v>232</v>
      </c>
      <c r="B237" s="354" t="s">
        <v>375</v>
      </c>
      <c r="C237" s="140" t="s">
        <v>356</v>
      </c>
      <c r="D237" s="19">
        <v>0.2</v>
      </c>
      <c r="E237" s="6"/>
      <c r="F237" s="19">
        <v>0.2</v>
      </c>
      <c r="G237" s="87"/>
      <c r="H237" s="87"/>
      <c r="I237" s="87">
        <v>0.2</v>
      </c>
      <c r="J237" s="87"/>
      <c r="K237" s="87"/>
      <c r="L237" s="87"/>
      <c r="M237" s="344">
        <v>0.75</v>
      </c>
      <c r="N237" s="140"/>
      <c r="O237" s="94"/>
      <c r="P237" s="369"/>
      <c r="Q237" s="369"/>
      <c r="R237" s="370"/>
    </row>
    <row r="238" spans="1:18" s="93" customFormat="1" ht="30" customHeight="1">
      <c r="A238" s="294">
        <v>233</v>
      </c>
      <c r="B238" s="354" t="s">
        <v>532</v>
      </c>
      <c r="C238" s="140" t="s">
        <v>356</v>
      </c>
      <c r="D238" s="19">
        <v>0.1</v>
      </c>
      <c r="E238" s="6"/>
      <c r="F238" s="19">
        <v>0.1</v>
      </c>
      <c r="G238" s="87"/>
      <c r="H238" s="87"/>
      <c r="I238" s="87">
        <v>0.1</v>
      </c>
      <c r="J238" s="87"/>
      <c r="K238" s="87"/>
      <c r="L238" s="87"/>
      <c r="M238" s="344"/>
      <c r="N238" s="140"/>
      <c r="O238" s="94"/>
      <c r="P238" s="369"/>
      <c r="Q238" s="369"/>
      <c r="R238" s="370"/>
    </row>
    <row r="239" spans="1:18" s="93" customFormat="1" ht="30" customHeight="1">
      <c r="A239" s="294">
        <v>234</v>
      </c>
      <c r="B239" s="354" t="s">
        <v>533</v>
      </c>
      <c r="C239" s="140" t="s">
        <v>356</v>
      </c>
      <c r="D239" s="19">
        <v>0.75</v>
      </c>
      <c r="E239" s="6"/>
      <c r="F239" s="19">
        <v>0.75</v>
      </c>
      <c r="G239" s="87"/>
      <c r="H239" s="87"/>
      <c r="I239" s="87"/>
      <c r="J239" s="87"/>
      <c r="K239" s="87"/>
      <c r="L239" s="87"/>
      <c r="M239" s="344">
        <v>0.75</v>
      </c>
      <c r="N239" s="140"/>
      <c r="O239" s="94"/>
      <c r="P239" s="369"/>
      <c r="Q239" s="369"/>
      <c r="R239" s="370"/>
    </row>
    <row r="240" spans="1:18" s="93" customFormat="1" ht="17.25" customHeight="1">
      <c r="A240" s="294">
        <v>235</v>
      </c>
      <c r="B240" s="354" t="s">
        <v>376</v>
      </c>
      <c r="C240" s="140" t="s">
        <v>356</v>
      </c>
      <c r="D240" s="19">
        <v>2</v>
      </c>
      <c r="E240" s="6"/>
      <c r="F240" s="19">
        <v>2</v>
      </c>
      <c r="G240" s="87"/>
      <c r="H240" s="87"/>
      <c r="I240" s="87">
        <v>1.5</v>
      </c>
      <c r="J240" s="87"/>
      <c r="K240" s="87"/>
      <c r="L240" s="87"/>
      <c r="M240" s="344">
        <v>0.5</v>
      </c>
      <c r="N240" s="140"/>
      <c r="O240" s="86"/>
      <c r="P240" s="369"/>
      <c r="Q240" s="369"/>
      <c r="R240" s="370"/>
    </row>
    <row r="241" spans="1:18" s="93" customFormat="1" ht="17.25" customHeight="1">
      <c r="A241" s="294">
        <v>236</v>
      </c>
      <c r="B241" s="355" t="s">
        <v>210</v>
      </c>
      <c r="C241" s="140" t="s">
        <v>356</v>
      </c>
      <c r="D241" s="19">
        <v>10</v>
      </c>
      <c r="E241" s="6"/>
      <c r="F241" s="19">
        <v>10</v>
      </c>
      <c r="G241" s="87"/>
      <c r="H241" s="87"/>
      <c r="I241" s="87"/>
      <c r="J241" s="87">
        <v>10</v>
      </c>
      <c r="K241" s="87"/>
      <c r="L241" s="87"/>
      <c r="M241" s="344"/>
      <c r="N241" s="140"/>
      <c r="O241" s="86"/>
      <c r="P241" s="369"/>
      <c r="Q241" s="369"/>
      <c r="R241" s="370"/>
    </row>
    <row r="242" spans="1:18" s="93" customFormat="1" ht="17.25" customHeight="1">
      <c r="A242" s="294">
        <v>237</v>
      </c>
      <c r="B242" s="355" t="s">
        <v>211</v>
      </c>
      <c r="C242" s="140" t="s">
        <v>356</v>
      </c>
      <c r="D242" s="19">
        <v>10</v>
      </c>
      <c r="E242" s="6"/>
      <c r="F242" s="19">
        <v>10</v>
      </c>
      <c r="G242" s="87"/>
      <c r="H242" s="87"/>
      <c r="I242" s="87"/>
      <c r="J242" s="87">
        <v>10</v>
      </c>
      <c r="K242" s="87"/>
      <c r="L242" s="87"/>
      <c r="M242" s="344"/>
      <c r="N242" s="140"/>
      <c r="O242" s="86"/>
      <c r="P242" s="369"/>
      <c r="Q242" s="369"/>
      <c r="R242" s="370"/>
    </row>
    <row r="243" spans="1:18" s="93" customFormat="1" ht="17.25" customHeight="1">
      <c r="A243" s="294">
        <v>238</v>
      </c>
      <c r="B243" s="356" t="s">
        <v>534</v>
      </c>
      <c r="C243" s="140" t="s">
        <v>356</v>
      </c>
      <c r="D243" s="19">
        <v>10</v>
      </c>
      <c r="E243" s="6"/>
      <c r="F243" s="19">
        <v>10</v>
      </c>
      <c r="G243" s="87"/>
      <c r="H243" s="87"/>
      <c r="I243" s="87"/>
      <c r="J243" s="87">
        <v>10</v>
      </c>
      <c r="K243" s="87"/>
      <c r="L243" s="87"/>
      <c r="M243" s="344"/>
      <c r="N243" s="140"/>
      <c r="O243" s="86"/>
      <c r="P243" s="369"/>
      <c r="Q243" s="369"/>
      <c r="R243" s="370"/>
    </row>
    <row r="244" spans="1:18" s="93" customFormat="1" ht="17.25" customHeight="1">
      <c r="A244" s="294">
        <v>239</v>
      </c>
      <c r="B244" s="356" t="s">
        <v>536</v>
      </c>
      <c r="C244" s="140" t="s">
        <v>356</v>
      </c>
      <c r="D244" s="19">
        <v>15.8</v>
      </c>
      <c r="E244" s="6"/>
      <c r="F244" s="19">
        <v>15.8</v>
      </c>
      <c r="G244" s="87"/>
      <c r="H244" s="87"/>
      <c r="I244" s="87"/>
      <c r="J244" s="87">
        <v>10</v>
      </c>
      <c r="K244" s="87"/>
      <c r="L244" s="87">
        <v>5.8</v>
      </c>
      <c r="M244" s="344"/>
      <c r="N244" s="140"/>
      <c r="O244" s="86"/>
      <c r="P244" s="369"/>
      <c r="Q244" s="369"/>
      <c r="R244" s="370"/>
    </row>
    <row r="245" spans="1:18" s="282" customFormat="1" ht="31.5">
      <c r="A245" s="294">
        <v>240</v>
      </c>
      <c r="B245" s="264" t="s">
        <v>355</v>
      </c>
      <c r="C245" s="265" t="s">
        <v>356</v>
      </c>
      <c r="D245" s="267">
        <v>56.42</v>
      </c>
      <c r="E245" s="261">
        <v>0</v>
      </c>
      <c r="F245" s="296">
        <f t="shared" si="6"/>
        <v>56.42</v>
      </c>
      <c r="G245" s="260"/>
      <c r="H245" s="267"/>
      <c r="I245" s="298"/>
      <c r="J245" s="298"/>
      <c r="K245" s="298"/>
      <c r="L245" s="298"/>
      <c r="M245" s="298"/>
      <c r="N245" s="298"/>
      <c r="O245" s="298"/>
      <c r="P245" s="298"/>
      <c r="Q245" s="299"/>
      <c r="R245" s="300"/>
    </row>
    <row r="246" spans="1:18" s="282" customFormat="1" ht="31.5">
      <c r="A246" s="294">
        <v>241</v>
      </c>
      <c r="B246" s="264" t="s">
        <v>357</v>
      </c>
      <c r="C246" s="265" t="s">
        <v>356</v>
      </c>
      <c r="D246" s="267">
        <v>20</v>
      </c>
      <c r="E246" s="261">
        <v>0</v>
      </c>
      <c r="F246" s="296">
        <f t="shared" si="6"/>
        <v>20</v>
      </c>
      <c r="G246" s="260"/>
      <c r="H246" s="267"/>
      <c r="I246" s="298"/>
      <c r="J246" s="298"/>
      <c r="K246" s="298"/>
      <c r="L246" s="298"/>
      <c r="M246" s="298"/>
      <c r="N246" s="298"/>
      <c r="O246" s="298"/>
      <c r="P246" s="298"/>
      <c r="Q246" s="299"/>
      <c r="R246" s="300"/>
    </row>
    <row r="247" spans="1:18" s="282" customFormat="1" ht="31.5">
      <c r="A247" s="294">
        <v>242</v>
      </c>
      <c r="B247" s="264" t="s">
        <v>358</v>
      </c>
      <c r="C247" s="265" t="s">
        <v>356</v>
      </c>
      <c r="D247" s="267">
        <v>11.6</v>
      </c>
      <c r="E247" s="261">
        <v>0</v>
      </c>
      <c r="F247" s="296">
        <f t="shared" si="6"/>
        <v>11.6</v>
      </c>
      <c r="G247" s="260"/>
      <c r="H247" s="267"/>
      <c r="I247" s="298"/>
      <c r="J247" s="298"/>
      <c r="K247" s="298"/>
      <c r="L247" s="298"/>
      <c r="M247" s="298"/>
      <c r="N247" s="298"/>
      <c r="O247" s="298"/>
      <c r="P247" s="298"/>
      <c r="Q247" s="299"/>
      <c r="R247" s="300"/>
    </row>
    <row r="248" spans="1:18" s="293" customFormat="1" ht="31.5">
      <c r="A248" s="294">
        <v>243</v>
      </c>
      <c r="B248" s="264" t="s">
        <v>377</v>
      </c>
      <c r="C248" s="265" t="s">
        <v>356</v>
      </c>
      <c r="D248" s="267">
        <v>5</v>
      </c>
      <c r="E248" s="261">
        <v>0</v>
      </c>
      <c r="F248" s="296">
        <f aca="true" t="shared" si="7" ref="F248:F267">D248-E248</f>
        <v>5</v>
      </c>
      <c r="G248" s="260"/>
      <c r="H248" s="267"/>
      <c r="I248" s="310"/>
      <c r="J248" s="310"/>
      <c r="K248" s="310"/>
      <c r="L248" s="310"/>
      <c r="M248" s="310"/>
      <c r="N248" s="310"/>
      <c r="O248" s="310"/>
      <c r="P248" s="310"/>
      <c r="Q248" s="311"/>
      <c r="R248" s="312"/>
    </row>
    <row r="249" spans="1:18" s="293" customFormat="1" ht="31.5">
      <c r="A249" s="294">
        <v>244</v>
      </c>
      <c r="B249" s="264" t="s">
        <v>378</v>
      </c>
      <c r="C249" s="265" t="s">
        <v>356</v>
      </c>
      <c r="D249" s="267">
        <v>30</v>
      </c>
      <c r="E249" s="261">
        <v>0</v>
      </c>
      <c r="F249" s="296">
        <f t="shared" si="7"/>
        <v>30</v>
      </c>
      <c r="G249" s="260"/>
      <c r="H249" s="267"/>
      <c r="I249" s="310"/>
      <c r="J249" s="310"/>
      <c r="K249" s="310"/>
      <c r="L249" s="310"/>
      <c r="M249" s="310"/>
      <c r="N249" s="310"/>
      <c r="O249" s="310"/>
      <c r="P249" s="310"/>
      <c r="Q249" s="311"/>
      <c r="R249" s="312"/>
    </row>
    <row r="250" spans="1:18" s="282" customFormat="1" ht="31.5">
      <c r="A250" s="294">
        <v>245</v>
      </c>
      <c r="B250" s="264" t="s">
        <v>379</v>
      </c>
      <c r="C250" s="265" t="s">
        <v>356</v>
      </c>
      <c r="D250" s="267">
        <v>5</v>
      </c>
      <c r="E250" s="261">
        <v>0</v>
      </c>
      <c r="F250" s="296">
        <f t="shared" si="7"/>
        <v>5</v>
      </c>
      <c r="G250" s="260"/>
      <c r="H250" s="267"/>
      <c r="I250" s="298"/>
      <c r="J250" s="298"/>
      <c r="K250" s="298"/>
      <c r="L250" s="298"/>
      <c r="M250" s="298"/>
      <c r="N250" s="298"/>
      <c r="O250" s="298"/>
      <c r="P250" s="298"/>
      <c r="Q250" s="299"/>
      <c r="R250" s="300"/>
    </row>
    <row r="251" spans="1:18" ht="63">
      <c r="A251" s="294">
        <v>246</v>
      </c>
      <c r="B251" s="313" t="s">
        <v>382</v>
      </c>
      <c r="C251" s="313" t="s">
        <v>383</v>
      </c>
      <c r="D251" s="314">
        <v>0.2</v>
      </c>
      <c r="E251" s="261">
        <v>0</v>
      </c>
      <c r="F251" s="296">
        <f t="shared" si="7"/>
        <v>0.2</v>
      </c>
      <c r="G251" s="314"/>
      <c r="H251" s="314"/>
      <c r="I251" s="314"/>
      <c r="J251" s="314"/>
      <c r="K251" s="314"/>
      <c r="L251" s="314"/>
      <c r="M251" s="314"/>
      <c r="N251" s="314"/>
      <c r="O251" s="314"/>
      <c r="P251" s="314"/>
      <c r="Q251" s="320"/>
      <c r="R251" s="321"/>
    </row>
    <row r="252" spans="1:18" ht="78.75">
      <c r="A252" s="294">
        <v>247</v>
      </c>
      <c r="B252" s="313" t="s">
        <v>386</v>
      </c>
      <c r="C252" s="313" t="s">
        <v>387</v>
      </c>
      <c r="D252" s="314">
        <v>0.01</v>
      </c>
      <c r="E252" s="261">
        <v>0</v>
      </c>
      <c r="F252" s="296">
        <f t="shared" si="7"/>
        <v>0.01</v>
      </c>
      <c r="G252" s="314"/>
      <c r="H252" s="314"/>
      <c r="I252" s="314"/>
      <c r="J252" s="314"/>
      <c r="K252" s="314"/>
      <c r="L252" s="314"/>
      <c r="M252" s="314"/>
      <c r="N252" s="314"/>
      <c r="O252" s="314"/>
      <c r="P252" s="314"/>
      <c r="Q252" s="320"/>
      <c r="R252" s="321"/>
    </row>
    <row r="253" spans="1:18" ht="47.25">
      <c r="A253" s="294">
        <v>248</v>
      </c>
      <c r="B253" s="313" t="s">
        <v>389</v>
      </c>
      <c r="C253" s="313" t="s">
        <v>390</v>
      </c>
      <c r="D253" s="314">
        <v>0.1</v>
      </c>
      <c r="E253" s="261">
        <v>0</v>
      </c>
      <c r="F253" s="296">
        <f t="shared" si="7"/>
        <v>0.1</v>
      </c>
      <c r="G253" s="314"/>
      <c r="H253" s="314"/>
      <c r="I253" s="314"/>
      <c r="J253" s="314"/>
      <c r="K253" s="314"/>
      <c r="L253" s="314"/>
      <c r="M253" s="314"/>
      <c r="N253" s="314"/>
      <c r="O253" s="314"/>
      <c r="P253" s="314"/>
      <c r="Q253" s="320"/>
      <c r="R253" s="321"/>
    </row>
    <row r="254" spans="1:18" ht="47.25">
      <c r="A254" s="294">
        <v>249</v>
      </c>
      <c r="B254" s="313" t="s">
        <v>392</v>
      </c>
      <c r="C254" s="313" t="s">
        <v>393</v>
      </c>
      <c r="D254" s="314">
        <v>0.94</v>
      </c>
      <c r="E254" s="261">
        <v>0</v>
      </c>
      <c r="F254" s="296">
        <f t="shared" si="7"/>
        <v>0.94</v>
      </c>
      <c r="G254" s="314"/>
      <c r="H254" s="314"/>
      <c r="I254" s="314"/>
      <c r="J254" s="314"/>
      <c r="K254" s="314"/>
      <c r="L254" s="314"/>
      <c r="M254" s="314"/>
      <c r="N254" s="314"/>
      <c r="O254" s="314"/>
      <c r="P254" s="314"/>
      <c r="Q254" s="320"/>
      <c r="R254" s="321"/>
    </row>
    <row r="255" spans="1:18" ht="94.5">
      <c r="A255" s="294">
        <v>250</v>
      </c>
      <c r="B255" s="313" t="s">
        <v>395</v>
      </c>
      <c r="C255" s="313" t="s">
        <v>396</v>
      </c>
      <c r="D255" s="314">
        <v>0.25</v>
      </c>
      <c r="E255" s="261">
        <v>0</v>
      </c>
      <c r="F255" s="296">
        <f t="shared" si="7"/>
        <v>0.25</v>
      </c>
      <c r="G255" s="314"/>
      <c r="H255" s="314"/>
      <c r="I255" s="314"/>
      <c r="J255" s="314"/>
      <c r="K255" s="314"/>
      <c r="L255" s="314"/>
      <c r="M255" s="314"/>
      <c r="N255" s="314"/>
      <c r="O255" s="314"/>
      <c r="P255" s="314"/>
      <c r="Q255" s="320"/>
      <c r="R255" s="321"/>
    </row>
    <row r="256" spans="1:18" ht="63">
      <c r="A256" s="294">
        <v>251</v>
      </c>
      <c r="B256" s="313" t="s">
        <v>398</v>
      </c>
      <c r="C256" s="313" t="s">
        <v>399</v>
      </c>
      <c r="D256" s="314">
        <v>1.01</v>
      </c>
      <c r="E256" s="261">
        <v>0</v>
      </c>
      <c r="F256" s="296">
        <f t="shared" si="7"/>
        <v>1.01</v>
      </c>
      <c r="G256" s="314"/>
      <c r="H256" s="314"/>
      <c r="I256" s="314"/>
      <c r="J256" s="314"/>
      <c r="K256" s="314"/>
      <c r="L256" s="314"/>
      <c r="M256" s="314"/>
      <c r="N256" s="314"/>
      <c r="O256" s="314"/>
      <c r="P256" s="314"/>
      <c r="Q256" s="320"/>
      <c r="R256" s="321"/>
    </row>
    <row r="257" spans="1:18" ht="78.75">
      <c r="A257" s="294">
        <v>252</v>
      </c>
      <c r="B257" s="313" t="s">
        <v>401</v>
      </c>
      <c r="C257" s="313" t="s">
        <v>402</v>
      </c>
      <c r="D257" s="314">
        <v>1.62</v>
      </c>
      <c r="E257" s="261">
        <v>0</v>
      </c>
      <c r="F257" s="296">
        <f t="shared" si="7"/>
        <v>1.62</v>
      </c>
      <c r="G257" s="314"/>
      <c r="H257" s="314"/>
      <c r="I257" s="314"/>
      <c r="J257" s="314"/>
      <c r="K257" s="314"/>
      <c r="L257" s="314"/>
      <c r="M257" s="314"/>
      <c r="N257" s="314"/>
      <c r="O257" s="314"/>
      <c r="P257" s="314"/>
      <c r="Q257" s="320"/>
      <c r="R257" s="321"/>
    </row>
    <row r="258" spans="1:18" ht="47.25">
      <c r="A258" s="294">
        <v>253</v>
      </c>
      <c r="B258" s="313" t="s">
        <v>407</v>
      </c>
      <c r="C258" s="313" t="s">
        <v>408</v>
      </c>
      <c r="D258" s="314">
        <v>0.51</v>
      </c>
      <c r="E258" s="261">
        <v>0</v>
      </c>
      <c r="F258" s="296">
        <f t="shared" si="7"/>
        <v>0.51</v>
      </c>
      <c r="G258" s="314"/>
      <c r="H258" s="314"/>
      <c r="I258" s="314"/>
      <c r="J258" s="314"/>
      <c r="K258" s="314"/>
      <c r="L258" s="314"/>
      <c r="M258" s="314"/>
      <c r="N258" s="314"/>
      <c r="O258" s="314"/>
      <c r="P258" s="314"/>
      <c r="Q258" s="320"/>
      <c r="R258" s="321"/>
    </row>
    <row r="259" spans="1:18" ht="63">
      <c r="A259" s="294">
        <v>254</v>
      </c>
      <c r="B259" s="313" t="s">
        <v>404</v>
      </c>
      <c r="C259" s="313" t="s">
        <v>409</v>
      </c>
      <c r="D259" s="314">
        <v>2.7</v>
      </c>
      <c r="E259" s="261">
        <v>0</v>
      </c>
      <c r="F259" s="296">
        <f t="shared" si="7"/>
        <v>2.7</v>
      </c>
      <c r="G259" s="314"/>
      <c r="H259" s="314"/>
      <c r="I259" s="314"/>
      <c r="J259" s="314"/>
      <c r="K259" s="314"/>
      <c r="L259" s="314"/>
      <c r="M259" s="314"/>
      <c r="N259" s="314"/>
      <c r="O259" s="314"/>
      <c r="P259" s="314"/>
      <c r="Q259" s="320"/>
      <c r="R259" s="321"/>
    </row>
    <row r="260" spans="1:18" ht="47.25">
      <c r="A260" s="294">
        <v>255</v>
      </c>
      <c r="B260" s="313" t="s">
        <v>410</v>
      </c>
      <c r="C260" s="313" t="s">
        <v>411</v>
      </c>
      <c r="D260" s="314">
        <v>1</v>
      </c>
      <c r="E260" s="261">
        <v>0</v>
      </c>
      <c r="F260" s="296">
        <f t="shared" si="7"/>
        <v>1</v>
      </c>
      <c r="G260" s="314"/>
      <c r="H260" s="314"/>
      <c r="I260" s="314"/>
      <c r="J260" s="314"/>
      <c r="K260" s="314"/>
      <c r="L260" s="314"/>
      <c r="M260" s="314"/>
      <c r="N260" s="314"/>
      <c r="O260" s="314"/>
      <c r="P260" s="314"/>
      <c r="Q260" s="320"/>
      <c r="R260" s="321"/>
    </row>
    <row r="261" spans="1:18" ht="47.25">
      <c r="A261" s="294">
        <v>256</v>
      </c>
      <c r="B261" s="313" t="s">
        <v>412</v>
      </c>
      <c r="C261" s="313" t="s">
        <v>413</v>
      </c>
      <c r="D261" s="314">
        <v>80</v>
      </c>
      <c r="E261" s="261">
        <v>0</v>
      </c>
      <c r="F261" s="296">
        <f t="shared" si="7"/>
        <v>80</v>
      </c>
      <c r="G261" s="314"/>
      <c r="H261" s="314"/>
      <c r="I261" s="314"/>
      <c r="J261" s="314"/>
      <c r="K261" s="314"/>
      <c r="L261" s="314"/>
      <c r="M261" s="314"/>
      <c r="N261" s="314"/>
      <c r="O261" s="314"/>
      <c r="P261" s="314"/>
      <c r="Q261" s="320"/>
      <c r="R261" s="321"/>
    </row>
    <row r="262" spans="1:18" ht="47.25">
      <c r="A262" s="294">
        <v>257</v>
      </c>
      <c r="B262" s="313" t="s">
        <v>414</v>
      </c>
      <c r="C262" s="313" t="s">
        <v>413</v>
      </c>
      <c r="D262" s="314">
        <v>1.5</v>
      </c>
      <c r="E262" s="261">
        <v>0</v>
      </c>
      <c r="F262" s="296">
        <f t="shared" si="7"/>
        <v>1.5</v>
      </c>
      <c r="G262" s="314"/>
      <c r="H262" s="314"/>
      <c r="I262" s="314"/>
      <c r="J262" s="314"/>
      <c r="K262" s="314"/>
      <c r="L262" s="314"/>
      <c r="M262" s="314"/>
      <c r="N262" s="314"/>
      <c r="O262" s="314"/>
      <c r="P262" s="314"/>
      <c r="Q262" s="320"/>
      <c r="R262" s="321"/>
    </row>
    <row r="263" spans="1:18" ht="31.5">
      <c r="A263" s="294">
        <v>258</v>
      </c>
      <c r="B263" s="313" t="s">
        <v>415</v>
      </c>
      <c r="C263" s="313" t="s">
        <v>416</v>
      </c>
      <c r="D263" s="314">
        <v>2</v>
      </c>
      <c r="E263" s="261">
        <v>0</v>
      </c>
      <c r="F263" s="296">
        <f t="shared" si="7"/>
        <v>2</v>
      </c>
      <c r="G263" s="314"/>
      <c r="H263" s="314"/>
      <c r="I263" s="314"/>
      <c r="J263" s="314"/>
      <c r="K263" s="314"/>
      <c r="L263" s="314"/>
      <c r="M263" s="314"/>
      <c r="N263" s="314"/>
      <c r="O263" s="314"/>
      <c r="P263" s="314"/>
      <c r="Q263" s="320"/>
      <c r="R263" s="321"/>
    </row>
    <row r="264" spans="1:18" ht="94.5">
      <c r="A264" s="294">
        <v>259</v>
      </c>
      <c r="B264" s="313" t="s">
        <v>417</v>
      </c>
      <c r="C264" s="313" t="s">
        <v>418</v>
      </c>
      <c r="D264" s="314">
        <v>267.54</v>
      </c>
      <c r="E264" s="261">
        <v>0</v>
      </c>
      <c r="F264" s="296">
        <f t="shared" si="7"/>
        <v>267.54</v>
      </c>
      <c r="G264" s="314"/>
      <c r="H264" s="314"/>
      <c r="I264" s="314"/>
      <c r="J264" s="314"/>
      <c r="K264" s="314"/>
      <c r="L264" s="314"/>
      <c r="M264" s="314"/>
      <c r="N264" s="314"/>
      <c r="O264" s="314"/>
      <c r="P264" s="314"/>
      <c r="Q264" s="320"/>
      <c r="R264" s="321"/>
    </row>
    <row r="265" spans="1:18" ht="47.25">
      <c r="A265" s="294">
        <v>260</v>
      </c>
      <c r="B265" s="313" t="s">
        <v>419</v>
      </c>
      <c r="C265" s="313" t="s">
        <v>420</v>
      </c>
      <c r="D265" s="314">
        <v>25.5</v>
      </c>
      <c r="E265" s="261">
        <v>0</v>
      </c>
      <c r="F265" s="296">
        <f t="shared" si="7"/>
        <v>25.5</v>
      </c>
      <c r="G265" s="314"/>
      <c r="H265" s="314"/>
      <c r="I265" s="314"/>
      <c r="J265" s="314"/>
      <c r="K265" s="314"/>
      <c r="L265" s="314"/>
      <c r="M265" s="314"/>
      <c r="N265" s="314"/>
      <c r="O265" s="314"/>
      <c r="P265" s="314"/>
      <c r="Q265" s="320"/>
      <c r="R265" s="321"/>
    </row>
    <row r="266" spans="1:18" ht="63">
      <c r="A266" s="294">
        <v>261</v>
      </c>
      <c r="B266" s="313" t="s">
        <v>421</v>
      </c>
      <c r="C266" s="313" t="s">
        <v>390</v>
      </c>
      <c r="D266" s="314">
        <v>1</v>
      </c>
      <c r="E266" s="261">
        <v>0</v>
      </c>
      <c r="F266" s="296">
        <f t="shared" si="7"/>
        <v>1</v>
      </c>
      <c r="G266" s="314"/>
      <c r="H266" s="314"/>
      <c r="I266" s="314"/>
      <c r="J266" s="314"/>
      <c r="K266" s="314"/>
      <c r="L266" s="314"/>
      <c r="M266" s="314"/>
      <c r="N266" s="314"/>
      <c r="O266" s="314"/>
      <c r="P266" s="314"/>
      <c r="Q266" s="320"/>
      <c r="R266" s="321"/>
    </row>
    <row r="267" spans="1:18" ht="15.75">
      <c r="A267" s="294">
        <v>262</v>
      </c>
      <c r="B267" s="313" t="s">
        <v>422</v>
      </c>
      <c r="C267" s="313" t="s">
        <v>390</v>
      </c>
      <c r="D267" s="314">
        <v>1</v>
      </c>
      <c r="E267" s="261">
        <v>0</v>
      </c>
      <c r="F267" s="296">
        <f t="shared" si="7"/>
        <v>1</v>
      </c>
      <c r="G267" s="314"/>
      <c r="H267" s="314"/>
      <c r="I267" s="314"/>
      <c r="J267" s="314"/>
      <c r="K267" s="314"/>
      <c r="L267" s="314"/>
      <c r="M267" s="314"/>
      <c r="N267" s="314"/>
      <c r="O267" s="314"/>
      <c r="P267" s="314"/>
      <c r="Q267" s="320"/>
      <c r="R267" s="321"/>
    </row>
    <row r="268" spans="1:18" s="347" customFormat="1" ht="17.25" customHeight="1" thickBot="1">
      <c r="A268" s="378" t="s">
        <v>147</v>
      </c>
      <c r="B268" s="379"/>
      <c r="C268" s="371"/>
      <c r="D268" s="372">
        <f>SUM(D5:D267)</f>
        <v>1635.6929999999998</v>
      </c>
      <c r="E268" s="372">
        <f aca="true" t="shared" si="8" ref="E268:P268">SUM(E5:E267)</f>
        <v>1.07</v>
      </c>
      <c r="F268" s="372">
        <f t="shared" si="8"/>
        <v>1634.623</v>
      </c>
      <c r="G268" s="372">
        <f t="shared" si="8"/>
        <v>25.560000000000002</v>
      </c>
      <c r="H268" s="372">
        <f t="shared" si="8"/>
        <v>17.419999999999998</v>
      </c>
      <c r="I268" s="372">
        <f t="shared" si="8"/>
        <v>99.88999999999996</v>
      </c>
      <c r="J268" s="372">
        <f t="shared" si="8"/>
        <v>488.5</v>
      </c>
      <c r="K268" s="372">
        <f t="shared" si="8"/>
        <v>243.22</v>
      </c>
      <c r="L268" s="372">
        <f t="shared" si="8"/>
        <v>142.93</v>
      </c>
      <c r="M268" s="372">
        <f t="shared" si="8"/>
        <v>3.531</v>
      </c>
      <c r="N268" s="372">
        <f t="shared" si="8"/>
        <v>0.12</v>
      </c>
      <c r="O268" s="372">
        <f t="shared" si="8"/>
        <v>4.09</v>
      </c>
      <c r="P268" s="372">
        <f t="shared" si="8"/>
        <v>0.19</v>
      </c>
      <c r="Q268" s="373"/>
      <c r="R268" s="374"/>
    </row>
    <row r="269" ht="16.5" thickTop="1"/>
  </sheetData>
  <sheetProtection/>
  <mergeCells count="11">
    <mergeCell ref="G3:M3"/>
    <mergeCell ref="A1:R1"/>
    <mergeCell ref="A133:A134"/>
    <mergeCell ref="D133:D134"/>
    <mergeCell ref="A268:B268"/>
    <mergeCell ref="A3:A4"/>
    <mergeCell ref="B3:B4"/>
    <mergeCell ref="D3:F3"/>
    <mergeCell ref="C3:C4"/>
    <mergeCell ref="Q3:Q4"/>
    <mergeCell ref="R3:R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37"/>
  <sheetViews>
    <sheetView zoomScalePageLayoutView="0" workbookViewId="0" topLeftCell="A22">
      <selection activeCell="D13" sqref="D13"/>
    </sheetView>
  </sheetViews>
  <sheetFormatPr defaultColWidth="9.140625" defaultRowHeight="15"/>
  <cols>
    <col min="1" max="1" width="4.8515625" style="215" customWidth="1"/>
    <col min="2" max="2" width="46.421875" style="216" customWidth="1"/>
    <col min="3" max="3" width="10.28125" style="217" customWidth="1"/>
    <col min="4" max="4" width="14.57421875" style="215" customWidth="1"/>
    <col min="5" max="5" width="12.8515625" style="218" customWidth="1"/>
    <col min="6" max="6" width="12.421875" style="166" customWidth="1"/>
    <col min="7" max="7" width="11.140625" style="215" customWidth="1"/>
    <col min="8" max="16384" width="9.140625" style="166" customWidth="1"/>
  </cols>
  <sheetData>
    <row r="1" spans="1:7" ht="20.25">
      <c r="A1" s="214"/>
      <c r="B1" s="247"/>
      <c r="C1" s="247"/>
      <c r="D1" s="247"/>
      <c r="E1" s="247"/>
      <c r="F1" s="247"/>
      <c r="G1" s="247"/>
    </row>
    <row r="2" spans="1:15" s="123" customFormat="1" ht="18">
      <c r="A2" s="402" t="s">
        <v>424</v>
      </c>
      <c r="B2" s="402"/>
      <c r="C2" s="402"/>
      <c r="D2" s="402"/>
      <c r="E2" s="402"/>
      <c r="F2" s="402"/>
      <c r="G2" s="402"/>
      <c r="H2" s="402"/>
      <c r="I2" s="402"/>
      <c r="J2" s="402"/>
      <c r="K2" s="402"/>
      <c r="L2" s="402"/>
      <c r="M2" s="402"/>
      <c r="N2" s="402"/>
      <c r="O2" s="402"/>
    </row>
    <row r="3" spans="1:15" s="123" customFormat="1" ht="18">
      <c r="A3" s="89"/>
      <c r="B3" s="89"/>
      <c r="C3" s="89"/>
      <c r="D3" s="90"/>
      <c r="E3" s="89"/>
      <c r="F3" s="90"/>
      <c r="G3" s="90"/>
      <c r="H3" s="90"/>
      <c r="I3" s="90"/>
      <c r="J3" s="90"/>
      <c r="K3" s="90"/>
      <c r="L3" s="90"/>
      <c r="M3" s="89"/>
      <c r="N3" s="89"/>
      <c r="O3" s="89"/>
    </row>
    <row r="4" spans="1:15" s="123" customFormat="1" ht="15.75">
      <c r="A4" s="404" t="s">
        <v>0</v>
      </c>
      <c r="B4" s="404" t="s">
        <v>80</v>
      </c>
      <c r="C4" s="405" t="s">
        <v>81</v>
      </c>
      <c r="D4" s="415" t="s">
        <v>3</v>
      </c>
      <c r="E4" s="415"/>
      <c r="F4" s="415"/>
      <c r="G4" s="420" t="s">
        <v>82</v>
      </c>
      <c r="H4" s="421"/>
      <c r="I4" s="421"/>
      <c r="J4" s="421"/>
      <c r="K4" s="421"/>
      <c r="L4" s="421"/>
      <c r="M4" s="422"/>
      <c r="N4" s="405" t="s">
        <v>6</v>
      </c>
      <c r="O4" s="405" t="s">
        <v>4</v>
      </c>
    </row>
    <row r="5" spans="1:15" s="123" customFormat="1" ht="15.75">
      <c r="A5" s="405"/>
      <c r="B5" s="405"/>
      <c r="C5" s="406"/>
      <c r="D5" s="124" t="s">
        <v>8</v>
      </c>
      <c r="E5" s="124" t="s">
        <v>83</v>
      </c>
      <c r="F5" s="124" t="s">
        <v>9</v>
      </c>
      <c r="G5" s="125" t="s">
        <v>84</v>
      </c>
      <c r="H5" s="125" t="s">
        <v>10</v>
      </c>
      <c r="I5" s="126" t="s">
        <v>11</v>
      </c>
      <c r="J5" s="126" t="s">
        <v>12</v>
      </c>
      <c r="K5" s="125" t="s">
        <v>13</v>
      </c>
      <c r="L5" s="126" t="s">
        <v>85</v>
      </c>
      <c r="M5" s="97" t="s">
        <v>86</v>
      </c>
      <c r="N5" s="406"/>
      <c r="O5" s="406"/>
    </row>
    <row r="6" spans="1:7" ht="20.25">
      <c r="A6" s="214"/>
      <c r="B6" s="247"/>
      <c r="C6" s="247"/>
      <c r="D6" s="247"/>
      <c r="E6" s="247"/>
      <c r="F6" s="247"/>
      <c r="G6" s="247"/>
    </row>
    <row r="7" spans="1:7" ht="31.5">
      <c r="A7" s="140">
        <v>1</v>
      </c>
      <c r="B7" s="219" t="s">
        <v>323</v>
      </c>
      <c r="C7" s="220" t="s">
        <v>324</v>
      </c>
      <c r="D7" s="176">
        <v>10</v>
      </c>
      <c r="E7" s="166"/>
      <c r="F7" s="220"/>
      <c r="G7" s="140"/>
    </row>
    <row r="8" spans="1:7" ht="42.75" customHeight="1">
      <c r="A8" s="140">
        <v>2</v>
      </c>
      <c r="B8" s="219" t="s">
        <v>325</v>
      </c>
      <c r="C8" s="220" t="s">
        <v>324</v>
      </c>
      <c r="D8" s="176">
        <v>50</v>
      </c>
      <c r="E8" s="166"/>
      <c r="F8" s="220"/>
      <c r="G8" s="140"/>
    </row>
    <row r="9" spans="1:7" ht="31.5">
      <c r="A9" s="140">
        <v>1</v>
      </c>
      <c r="B9" s="221" t="s">
        <v>17</v>
      </c>
      <c r="C9" s="220" t="s">
        <v>324</v>
      </c>
      <c r="D9" s="176">
        <v>0.2</v>
      </c>
      <c r="E9" s="166"/>
      <c r="F9" s="220"/>
      <c r="G9" s="140"/>
    </row>
    <row r="10" spans="1:7" ht="25.5" customHeight="1">
      <c r="A10" s="140">
        <v>1</v>
      </c>
      <c r="B10" s="219" t="s">
        <v>326</v>
      </c>
      <c r="C10" s="220" t="s">
        <v>324</v>
      </c>
      <c r="D10" s="176">
        <v>50</v>
      </c>
      <c r="E10" s="166"/>
      <c r="F10" s="220"/>
      <c r="G10" s="140"/>
    </row>
    <row r="11" spans="1:7" ht="31.5">
      <c r="A11" s="140">
        <v>2</v>
      </c>
      <c r="B11" s="219" t="s">
        <v>327</v>
      </c>
      <c r="C11" s="220" t="s">
        <v>324</v>
      </c>
      <c r="D11" s="176">
        <v>10</v>
      </c>
      <c r="E11" s="166"/>
      <c r="F11" s="220"/>
      <c r="G11" s="140"/>
    </row>
    <row r="12" spans="1:7" ht="31.5">
      <c r="A12" s="140">
        <v>3</v>
      </c>
      <c r="B12" s="219" t="s">
        <v>328</v>
      </c>
      <c r="C12" s="220" t="s">
        <v>324</v>
      </c>
      <c r="D12" s="176">
        <v>15</v>
      </c>
      <c r="E12" s="166"/>
      <c r="F12" s="220"/>
      <c r="G12" s="140"/>
    </row>
    <row r="13" spans="1:7" ht="31.5">
      <c r="A13" s="140">
        <v>1</v>
      </c>
      <c r="B13" s="219" t="s">
        <v>329</v>
      </c>
      <c r="C13" s="220" t="s">
        <v>324</v>
      </c>
      <c r="D13" s="176">
        <v>5</v>
      </c>
      <c r="E13" s="166"/>
      <c r="F13" s="220"/>
      <c r="G13" s="140"/>
    </row>
    <row r="14" spans="1:13" ht="31.5">
      <c r="A14" s="140">
        <v>1</v>
      </c>
      <c r="B14" s="222" t="s">
        <v>330</v>
      </c>
      <c r="C14" s="220" t="s">
        <v>324</v>
      </c>
      <c r="D14" s="19">
        <v>30</v>
      </c>
      <c r="E14" s="166"/>
      <c r="F14" s="220"/>
      <c r="G14" s="140"/>
      <c r="M14" s="166" t="s">
        <v>331</v>
      </c>
    </row>
    <row r="15" spans="1:7" ht="31.5">
      <c r="A15" s="140">
        <v>1</v>
      </c>
      <c r="B15" s="219" t="s">
        <v>332</v>
      </c>
      <c r="C15" s="220" t="s">
        <v>324</v>
      </c>
      <c r="D15" s="176">
        <v>1.2</v>
      </c>
      <c r="E15" s="166"/>
      <c r="F15" s="220"/>
      <c r="G15" s="140"/>
    </row>
    <row r="16" spans="1:7" ht="31.5">
      <c r="A16" s="140">
        <v>4</v>
      </c>
      <c r="B16" s="219" t="s">
        <v>333</v>
      </c>
      <c r="C16" s="220" t="s">
        <v>324</v>
      </c>
      <c r="D16" s="176">
        <v>0.3</v>
      </c>
      <c r="E16" s="166"/>
      <c r="F16" s="220"/>
      <c r="G16" s="140"/>
    </row>
    <row r="17" spans="1:7" ht="31.5">
      <c r="A17" s="140">
        <v>5</v>
      </c>
      <c r="B17" s="222" t="s">
        <v>334</v>
      </c>
      <c r="C17" s="220" t="s">
        <v>324</v>
      </c>
      <c r="D17" s="176">
        <v>0.2</v>
      </c>
      <c r="E17" s="166"/>
      <c r="F17" s="220"/>
      <c r="G17" s="140"/>
    </row>
    <row r="18" spans="1:7" ht="31.5">
      <c r="A18" s="140">
        <v>7</v>
      </c>
      <c r="B18" s="223" t="s">
        <v>335</v>
      </c>
      <c r="C18" s="220" t="s">
        <v>324</v>
      </c>
      <c r="D18" s="176">
        <v>0.8</v>
      </c>
      <c r="E18" s="166"/>
      <c r="F18" s="220"/>
      <c r="G18" s="140"/>
    </row>
    <row r="19" spans="1:7" ht="31.5">
      <c r="A19" s="140">
        <v>9</v>
      </c>
      <c r="B19" s="219" t="s">
        <v>336</v>
      </c>
      <c r="C19" s="220" t="s">
        <v>324</v>
      </c>
      <c r="D19" s="176">
        <v>1</v>
      </c>
      <c r="E19" s="166"/>
      <c r="F19" s="220"/>
      <c r="G19" s="140"/>
    </row>
    <row r="20" spans="1:7" ht="31.5">
      <c r="A20" s="140">
        <v>13</v>
      </c>
      <c r="B20" s="219" t="s">
        <v>337</v>
      </c>
      <c r="C20" s="220" t="s">
        <v>324</v>
      </c>
      <c r="D20" s="176">
        <v>1</v>
      </c>
      <c r="E20" s="166"/>
      <c r="F20" s="220"/>
      <c r="G20" s="140"/>
    </row>
    <row r="21" spans="1:7" ht="31.5">
      <c r="A21" s="140">
        <v>14</v>
      </c>
      <c r="B21" s="219" t="s">
        <v>338</v>
      </c>
      <c r="C21" s="220" t="s">
        <v>324</v>
      </c>
      <c r="D21" s="176">
        <v>0.9</v>
      </c>
      <c r="E21" s="166"/>
      <c r="F21" s="220"/>
      <c r="G21" s="140"/>
    </row>
    <row r="22" spans="1:7" ht="31.5">
      <c r="A22" s="140">
        <v>15</v>
      </c>
      <c r="B22" s="219" t="s">
        <v>339</v>
      </c>
      <c r="C22" s="220" t="s">
        <v>324</v>
      </c>
      <c r="D22" s="176">
        <v>1.7</v>
      </c>
      <c r="E22" s="166"/>
      <c r="F22" s="220"/>
      <c r="G22" s="140"/>
    </row>
    <row r="23" spans="1:7" ht="31.5">
      <c r="A23" s="140">
        <v>16</v>
      </c>
      <c r="B23" s="219" t="s">
        <v>340</v>
      </c>
      <c r="C23" s="220" t="s">
        <v>324</v>
      </c>
      <c r="D23" s="176">
        <v>1.6</v>
      </c>
      <c r="E23" s="166"/>
      <c r="F23" s="220"/>
      <c r="G23" s="140"/>
    </row>
    <row r="24" spans="1:7" ht="31.5">
      <c r="A24" s="140">
        <v>19</v>
      </c>
      <c r="B24" s="219" t="s">
        <v>341</v>
      </c>
      <c r="C24" s="220" t="s">
        <v>324</v>
      </c>
      <c r="D24" s="176">
        <v>0.7</v>
      </c>
      <c r="E24" s="166"/>
      <c r="F24" s="220"/>
      <c r="G24" s="140"/>
    </row>
    <row r="25" spans="1:7" ht="31.5">
      <c r="A25" s="140">
        <v>20</v>
      </c>
      <c r="B25" s="219" t="s">
        <v>342</v>
      </c>
      <c r="C25" s="220" t="s">
        <v>324</v>
      </c>
      <c r="D25" s="176">
        <v>1</v>
      </c>
      <c r="E25" s="166"/>
      <c r="F25" s="220"/>
      <c r="G25" s="140"/>
    </row>
    <row r="26" spans="1:7" ht="31.5">
      <c r="A26" s="140">
        <v>22</v>
      </c>
      <c r="B26" s="172" t="s">
        <v>343</v>
      </c>
      <c r="C26" s="220" t="s">
        <v>324</v>
      </c>
      <c r="D26" s="224">
        <v>2</v>
      </c>
      <c r="E26" s="166"/>
      <c r="F26" s="220"/>
      <c r="G26" s="140"/>
    </row>
    <row r="27" spans="1:8" ht="31.5">
      <c r="A27" s="140">
        <v>2</v>
      </c>
      <c r="B27" s="6" t="s">
        <v>344</v>
      </c>
      <c r="C27" s="220" t="s">
        <v>324</v>
      </c>
      <c r="D27" s="19">
        <v>3</v>
      </c>
      <c r="E27" s="166"/>
      <c r="F27" s="220"/>
      <c r="G27" s="140"/>
      <c r="H27" s="225"/>
    </row>
    <row r="28" spans="1:7" ht="31.5">
      <c r="A28" s="140">
        <v>3</v>
      </c>
      <c r="B28" s="219" t="s">
        <v>345</v>
      </c>
      <c r="C28" s="220" t="s">
        <v>324</v>
      </c>
      <c r="D28" s="19">
        <v>0.3</v>
      </c>
      <c r="E28" s="166"/>
      <c r="F28" s="220"/>
      <c r="G28" s="140"/>
    </row>
    <row r="29" spans="1:7" ht="31.5">
      <c r="A29" s="140">
        <v>5</v>
      </c>
      <c r="B29" s="219" t="s">
        <v>346</v>
      </c>
      <c r="C29" s="220" t="s">
        <v>324</v>
      </c>
      <c r="D29" s="176">
        <v>0.7</v>
      </c>
      <c r="E29" s="166"/>
      <c r="F29" s="220"/>
      <c r="G29" s="140"/>
    </row>
    <row r="30" spans="1:7" ht="31.5">
      <c r="A30" s="140">
        <v>1</v>
      </c>
      <c r="B30" s="226" t="s">
        <v>347</v>
      </c>
      <c r="C30" s="220" t="s">
        <v>324</v>
      </c>
      <c r="D30" s="176">
        <v>0.7</v>
      </c>
      <c r="E30" s="166"/>
      <c r="F30" s="220"/>
      <c r="G30" s="140"/>
    </row>
    <row r="31" spans="1:7" ht="31.5">
      <c r="A31" s="140">
        <v>1</v>
      </c>
      <c r="B31" s="219" t="s">
        <v>348</v>
      </c>
      <c r="C31" s="220" t="s">
        <v>324</v>
      </c>
      <c r="D31" s="176">
        <v>0.35</v>
      </c>
      <c r="E31" s="166"/>
      <c r="F31" s="220"/>
      <c r="G31" s="140"/>
    </row>
    <row r="32" spans="1:7" ht="31.5">
      <c r="A32" s="140">
        <v>1</v>
      </c>
      <c r="B32" s="219" t="s">
        <v>349</v>
      </c>
      <c r="C32" s="220" t="s">
        <v>324</v>
      </c>
      <c r="D32" s="176">
        <v>1</v>
      </c>
      <c r="E32" s="166"/>
      <c r="F32" s="220"/>
      <c r="G32" s="140"/>
    </row>
    <row r="33" spans="1:7" ht="31.5">
      <c r="A33" s="140">
        <v>5</v>
      </c>
      <c r="B33" s="219" t="s">
        <v>350</v>
      </c>
      <c r="C33" s="220" t="s">
        <v>324</v>
      </c>
      <c r="D33" s="176">
        <v>1</v>
      </c>
      <c r="E33" s="166"/>
      <c r="F33" s="220"/>
      <c r="G33" s="140"/>
    </row>
    <row r="34" spans="1:7" ht="31.5">
      <c r="A34" s="140">
        <v>6</v>
      </c>
      <c r="B34" s="219" t="s">
        <v>351</v>
      </c>
      <c r="C34" s="220" t="s">
        <v>324</v>
      </c>
      <c r="D34" s="176">
        <v>1</v>
      </c>
      <c r="E34" s="166"/>
      <c r="F34" s="220"/>
      <c r="G34" s="140"/>
    </row>
    <row r="35" spans="1:7" ht="31.5">
      <c r="A35" s="140">
        <v>7</v>
      </c>
      <c r="B35" s="219" t="s">
        <v>352</v>
      </c>
      <c r="C35" s="220" t="s">
        <v>324</v>
      </c>
      <c r="D35" s="176">
        <v>1</v>
      </c>
      <c r="E35" s="166"/>
      <c r="F35" s="220"/>
      <c r="G35" s="140"/>
    </row>
    <row r="36" spans="1:7" ht="31.5">
      <c r="A36" s="140">
        <v>1</v>
      </c>
      <c r="B36" s="227" t="s">
        <v>353</v>
      </c>
      <c r="C36" s="220" t="s">
        <v>324</v>
      </c>
      <c r="D36" s="176">
        <v>1.34</v>
      </c>
      <c r="E36" s="166"/>
      <c r="F36" s="220"/>
      <c r="G36" s="140"/>
    </row>
    <row r="37" spans="1:7" ht="31.5">
      <c r="A37" s="140">
        <v>2</v>
      </c>
      <c r="B37" s="219" t="s">
        <v>354</v>
      </c>
      <c r="C37" s="220" t="s">
        <v>324</v>
      </c>
      <c r="D37" s="176">
        <v>1</v>
      </c>
      <c r="E37" s="166"/>
      <c r="F37" s="220"/>
      <c r="G37" s="140"/>
    </row>
  </sheetData>
  <sheetProtection/>
  <mergeCells count="8">
    <mergeCell ref="A2:O2"/>
    <mergeCell ref="O4:O5"/>
    <mergeCell ref="A4:A5"/>
    <mergeCell ref="B4:B5"/>
    <mergeCell ref="C4:C5"/>
    <mergeCell ref="D4:F4"/>
    <mergeCell ref="G4:M4"/>
    <mergeCell ref="N4:N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70"/>
  <sheetViews>
    <sheetView zoomScalePageLayoutView="0" workbookViewId="0" topLeftCell="A34">
      <selection activeCell="A45" sqref="A45:IV45"/>
    </sheetView>
  </sheetViews>
  <sheetFormatPr defaultColWidth="9.00390625" defaultRowHeight="15"/>
  <cols>
    <col min="1" max="1" width="5.140625" style="123" customWidth="1"/>
    <col min="2" max="2" width="38.00390625" style="123" customWidth="1"/>
    <col min="3" max="3" width="16.28125" style="123" customWidth="1"/>
    <col min="4" max="4" width="7.140625" style="81" customWidth="1"/>
    <col min="5" max="5" width="6.421875" style="123" customWidth="1"/>
    <col min="6" max="6" width="6.7109375" style="81" customWidth="1"/>
    <col min="7" max="7" width="4.140625" style="81" customWidth="1"/>
    <col min="8" max="8" width="4.421875" style="81" customWidth="1"/>
    <col min="9" max="10" width="5.140625" style="81" customWidth="1"/>
    <col min="11" max="11" width="4.28125" style="81" customWidth="1"/>
    <col min="12" max="12" width="5.140625" style="81" customWidth="1"/>
    <col min="13" max="13" width="4.57421875" style="123" customWidth="1"/>
    <col min="14" max="14" width="11.7109375" style="123" customWidth="1"/>
    <col min="15" max="15" width="7.8515625" style="123" customWidth="1"/>
    <col min="16" max="16384" width="9.00390625" style="123" customWidth="1"/>
  </cols>
  <sheetData>
    <row r="1" spans="1:13" s="89" customFormat="1" ht="18">
      <c r="A1" s="91" t="s">
        <v>526</v>
      </c>
      <c r="B1" s="91"/>
      <c r="C1" s="91"/>
      <c r="D1" s="208"/>
      <c r="E1" s="207" t="s">
        <v>75</v>
      </c>
      <c r="F1" s="208"/>
      <c r="G1" s="208"/>
      <c r="H1" s="208"/>
      <c r="I1" s="208"/>
      <c r="J1" s="208"/>
      <c r="K1" s="208"/>
      <c r="L1" s="208"/>
      <c r="M1" s="91"/>
    </row>
    <row r="2" spans="1:13" s="89" customFormat="1" ht="18">
      <c r="A2" s="91" t="s">
        <v>527</v>
      </c>
      <c r="B2" s="91"/>
      <c r="C2" s="91"/>
      <c r="D2" s="208"/>
      <c r="E2" s="207" t="s">
        <v>77</v>
      </c>
      <c r="F2" s="208"/>
      <c r="G2" s="208"/>
      <c r="H2" s="208"/>
      <c r="I2" s="208"/>
      <c r="J2" s="208"/>
      <c r="K2" s="208"/>
      <c r="L2" s="208"/>
      <c r="M2" s="91"/>
    </row>
    <row r="3" spans="1:13" s="89" customFormat="1" ht="10.5" customHeight="1">
      <c r="A3" s="91"/>
      <c r="B3" s="91"/>
      <c r="C3" s="91"/>
      <c r="D3" s="208"/>
      <c r="E3" s="207"/>
      <c r="F3" s="208"/>
      <c r="G3" s="208"/>
      <c r="H3" s="208"/>
      <c r="I3" s="208"/>
      <c r="J3" s="208"/>
      <c r="K3" s="208"/>
      <c r="L3" s="208"/>
      <c r="M3" s="91"/>
    </row>
    <row r="4" spans="1:15" s="89" customFormat="1" ht="19.5" customHeight="1">
      <c r="A4" s="402" t="s">
        <v>78</v>
      </c>
      <c r="B4" s="402"/>
      <c r="C4" s="402"/>
      <c r="D4" s="402"/>
      <c r="E4" s="402"/>
      <c r="F4" s="402"/>
      <c r="G4" s="402"/>
      <c r="H4" s="402"/>
      <c r="I4" s="402"/>
      <c r="J4" s="402"/>
      <c r="K4" s="402"/>
      <c r="L4" s="402"/>
      <c r="M4" s="402"/>
      <c r="N4" s="402"/>
      <c r="O4" s="402"/>
    </row>
    <row r="5" spans="1:15" s="89" customFormat="1" ht="18">
      <c r="A5" s="402" t="s">
        <v>155</v>
      </c>
      <c r="B5" s="402"/>
      <c r="C5" s="402"/>
      <c r="D5" s="402"/>
      <c r="E5" s="402"/>
      <c r="F5" s="402"/>
      <c r="G5" s="402"/>
      <c r="H5" s="402"/>
      <c r="I5" s="402"/>
      <c r="J5" s="402"/>
      <c r="K5" s="402"/>
      <c r="L5" s="402"/>
      <c r="M5" s="402"/>
      <c r="N5" s="402"/>
      <c r="O5" s="402"/>
    </row>
    <row r="6" spans="4:12" s="89" customFormat="1" ht="12" customHeight="1">
      <c r="D6" s="90"/>
      <c r="F6" s="90"/>
      <c r="G6" s="90"/>
      <c r="H6" s="90"/>
      <c r="I6" s="90"/>
      <c r="J6" s="90"/>
      <c r="K6" s="90"/>
      <c r="L6" s="90"/>
    </row>
    <row r="7" spans="1:15" ht="16.5" customHeight="1">
      <c r="A7" s="404" t="s">
        <v>0</v>
      </c>
      <c r="B7" s="404" t="s">
        <v>80</v>
      </c>
      <c r="C7" s="405" t="s">
        <v>81</v>
      </c>
      <c r="D7" s="415" t="s">
        <v>3</v>
      </c>
      <c r="E7" s="415"/>
      <c r="F7" s="415"/>
      <c r="G7" s="420" t="s">
        <v>82</v>
      </c>
      <c r="H7" s="421"/>
      <c r="I7" s="421"/>
      <c r="J7" s="421"/>
      <c r="K7" s="421"/>
      <c r="L7" s="421"/>
      <c r="M7" s="422"/>
      <c r="N7" s="405" t="s">
        <v>6</v>
      </c>
      <c r="O7" s="405" t="s">
        <v>4</v>
      </c>
    </row>
    <row r="8" spans="1:15" ht="33.75" customHeight="1">
      <c r="A8" s="405"/>
      <c r="B8" s="405"/>
      <c r="C8" s="406"/>
      <c r="D8" s="124" t="s">
        <v>8</v>
      </c>
      <c r="E8" s="124" t="s">
        <v>83</v>
      </c>
      <c r="F8" s="124" t="s">
        <v>9</v>
      </c>
      <c r="G8" s="125" t="s">
        <v>84</v>
      </c>
      <c r="H8" s="125" t="s">
        <v>10</v>
      </c>
      <c r="I8" s="211" t="s">
        <v>11</v>
      </c>
      <c r="J8" s="211" t="s">
        <v>12</v>
      </c>
      <c r="K8" s="125" t="s">
        <v>13</v>
      </c>
      <c r="L8" s="211" t="s">
        <v>85</v>
      </c>
      <c r="M8" s="97" t="s">
        <v>86</v>
      </c>
      <c r="N8" s="406"/>
      <c r="O8" s="406"/>
    </row>
    <row r="9" spans="1:15" ht="21" customHeight="1">
      <c r="A9" s="210">
        <v>1</v>
      </c>
      <c r="B9" s="336" t="s">
        <v>17</v>
      </c>
      <c r="C9" s="140" t="s">
        <v>356</v>
      </c>
      <c r="D9" s="19">
        <v>0.16</v>
      </c>
      <c r="E9" s="140"/>
      <c r="F9" s="19">
        <v>0.16</v>
      </c>
      <c r="G9" s="125"/>
      <c r="H9" s="125"/>
      <c r="I9" s="211"/>
      <c r="J9" s="337">
        <v>0.16</v>
      </c>
      <c r="K9" s="125"/>
      <c r="L9" s="211"/>
      <c r="M9" s="97"/>
      <c r="N9" s="140" t="s">
        <v>89</v>
      </c>
      <c r="O9" s="212"/>
    </row>
    <row r="10" spans="1:15" ht="22.5" customHeight="1">
      <c r="A10" s="210">
        <v>2</v>
      </c>
      <c r="B10" s="336" t="s">
        <v>359</v>
      </c>
      <c r="C10" s="140" t="s">
        <v>356</v>
      </c>
      <c r="D10" s="19">
        <v>2</v>
      </c>
      <c r="E10" s="140"/>
      <c r="F10" s="19">
        <v>2</v>
      </c>
      <c r="G10" s="125"/>
      <c r="H10" s="125"/>
      <c r="I10" s="211"/>
      <c r="J10" s="337">
        <v>2</v>
      </c>
      <c r="K10" s="125"/>
      <c r="L10" s="211"/>
      <c r="M10" s="97"/>
      <c r="N10" s="140" t="s">
        <v>89</v>
      </c>
      <c r="O10" s="212"/>
    </row>
    <row r="11" spans="1:15" ht="18.75" customHeight="1">
      <c r="A11" s="210">
        <v>3</v>
      </c>
      <c r="B11" s="336" t="s">
        <v>360</v>
      </c>
      <c r="C11" s="140" t="s">
        <v>356</v>
      </c>
      <c r="D11" s="19">
        <v>3</v>
      </c>
      <c r="E11" s="140"/>
      <c r="F11" s="19">
        <v>3</v>
      </c>
      <c r="G11" s="125"/>
      <c r="H11" s="125"/>
      <c r="I11" s="211"/>
      <c r="J11" s="337">
        <v>2</v>
      </c>
      <c r="K11" s="125"/>
      <c r="L11" s="337">
        <v>1</v>
      </c>
      <c r="M11" s="97"/>
      <c r="N11" s="140" t="s">
        <v>89</v>
      </c>
      <c r="O11" s="212"/>
    </row>
    <row r="12" spans="1:15" ht="53.25" customHeight="1">
      <c r="A12" s="210">
        <v>4</v>
      </c>
      <c r="B12" s="336" t="s">
        <v>160</v>
      </c>
      <c r="C12" s="6" t="s">
        <v>356</v>
      </c>
      <c r="D12" s="19">
        <v>8</v>
      </c>
      <c r="E12" s="140"/>
      <c r="F12" s="19">
        <v>8</v>
      </c>
      <c r="G12" s="125"/>
      <c r="H12" s="125"/>
      <c r="I12" s="211"/>
      <c r="J12" s="337">
        <v>8</v>
      </c>
      <c r="K12" s="125"/>
      <c r="L12" s="211"/>
      <c r="M12" s="97"/>
      <c r="N12" s="140" t="s">
        <v>89</v>
      </c>
      <c r="O12" s="212"/>
    </row>
    <row r="13" spans="1:15" ht="28.5" customHeight="1">
      <c r="A13" s="210">
        <v>5</v>
      </c>
      <c r="B13" s="336" t="s">
        <v>361</v>
      </c>
      <c r="C13" s="6" t="s">
        <v>356</v>
      </c>
      <c r="D13" s="19">
        <v>0.5</v>
      </c>
      <c r="E13" s="140"/>
      <c r="F13" s="19">
        <v>0.5</v>
      </c>
      <c r="G13" s="125"/>
      <c r="H13" s="125"/>
      <c r="I13" s="137">
        <v>0.1</v>
      </c>
      <c r="J13" s="137"/>
      <c r="K13" s="338"/>
      <c r="L13" s="137"/>
      <c r="M13" s="339"/>
      <c r="N13" s="140" t="s">
        <v>89</v>
      </c>
      <c r="O13" s="212"/>
    </row>
    <row r="14" spans="1:15" ht="20.25" customHeight="1">
      <c r="A14" s="210">
        <v>6</v>
      </c>
      <c r="B14" s="336" t="s">
        <v>528</v>
      </c>
      <c r="C14" s="140" t="s">
        <v>366</v>
      </c>
      <c r="D14" s="19">
        <v>0.5</v>
      </c>
      <c r="E14" s="6"/>
      <c r="F14" s="19">
        <v>0.5</v>
      </c>
      <c r="G14" s="125"/>
      <c r="H14" s="125"/>
      <c r="I14" s="137"/>
      <c r="J14" s="137">
        <v>0.2</v>
      </c>
      <c r="K14" s="338"/>
      <c r="L14" s="137"/>
      <c r="M14" s="339"/>
      <c r="N14" s="140" t="s">
        <v>89</v>
      </c>
      <c r="O14" s="212"/>
    </row>
    <row r="15" spans="1:15" ht="33.75" customHeight="1">
      <c r="A15" s="210">
        <v>7</v>
      </c>
      <c r="B15" s="336" t="s">
        <v>362</v>
      </c>
      <c r="C15" s="140" t="s">
        <v>366</v>
      </c>
      <c r="D15" s="19">
        <v>0.2</v>
      </c>
      <c r="E15" s="6"/>
      <c r="F15" s="19">
        <v>0.2</v>
      </c>
      <c r="G15" s="125"/>
      <c r="H15" s="125"/>
      <c r="I15" s="137"/>
      <c r="J15" s="137"/>
      <c r="K15" s="338"/>
      <c r="L15" s="137"/>
      <c r="M15" s="339"/>
      <c r="N15" s="140" t="s">
        <v>89</v>
      </c>
      <c r="O15" s="212"/>
    </row>
    <row r="16" spans="1:15" ht="33.75" customHeight="1">
      <c r="A16" s="210">
        <v>8</v>
      </c>
      <c r="B16" s="336" t="str">
        <f>'[1]xã Thượng Quảng'!B13</f>
        <v>Đường phát triển sản xuất thôn 5 từ nhà ông Trung đến khe Thanh niên</v>
      </c>
      <c r="C16" s="140" t="s">
        <v>356</v>
      </c>
      <c r="D16" s="19">
        <v>0.5</v>
      </c>
      <c r="E16" s="6"/>
      <c r="F16" s="19">
        <v>0.5</v>
      </c>
      <c r="G16" s="125"/>
      <c r="H16" s="125"/>
      <c r="I16" s="137"/>
      <c r="J16" s="137">
        <v>0.2</v>
      </c>
      <c r="K16" s="338"/>
      <c r="L16" s="137"/>
      <c r="M16" s="339"/>
      <c r="N16" s="140" t="s">
        <v>89</v>
      </c>
      <c r="O16" s="212"/>
    </row>
    <row r="17" spans="1:15" ht="31.5" customHeight="1">
      <c r="A17" s="210">
        <v>9</v>
      </c>
      <c r="B17" s="336" t="s">
        <v>364</v>
      </c>
      <c r="C17" s="140" t="s">
        <v>356</v>
      </c>
      <c r="D17" s="19">
        <v>1.5</v>
      </c>
      <c r="E17" s="6"/>
      <c r="F17" s="19">
        <v>1.5</v>
      </c>
      <c r="G17" s="125"/>
      <c r="H17" s="340"/>
      <c r="I17" s="137"/>
      <c r="J17" s="137">
        <v>1</v>
      </c>
      <c r="K17" s="338"/>
      <c r="L17" s="137">
        <v>0.5</v>
      </c>
      <c r="M17" s="339"/>
      <c r="N17" s="140" t="s">
        <v>89</v>
      </c>
      <c r="O17" s="212"/>
    </row>
    <row r="18" spans="1:15" ht="35.25" customHeight="1">
      <c r="A18" s="210">
        <v>10</v>
      </c>
      <c r="B18" s="336" t="s">
        <v>365</v>
      </c>
      <c r="C18" s="140" t="s">
        <v>366</v>
      </c>
      <c r="D18" s="19">
        <v>2.7</v>
      </c>
      <c r="E18" s="6"/>
      <c r="F18" s="19">
        <v>2.7</v>
      </c>
      <c r="G18" s="125"/>
      <c r="H18" s="125"/>
      <c r="I18" s="137"/>
      <c r="J18" s="137">
        <v>2</v>
      </c>
      <c r="K18" s="338"/>
      <c r="L18" s="137">
        <v>0.7</v>
      </c>
      <c r="M18" s="339"/>
      <c r="N18" s="140" t="s">
        <v>89</v>
      </c>
      <c r="O18" s="212"/>
    </row>
    <row r="19" spans="1:15" ht="24" customHeight="1">
      <c r="A19" s="210">
        <v>11</v>
      </c>
      <c r="B19" s="336" t="s">
        <v>529</v>
      </c>
      <c r="C19" s="140" t="s">
        <v>356</v>
      </c>
      <c r="D19" s="19">
        <v>1.5</v>
      </c>
      <c r="E19" s="6"/>
      <c r="F19" s="19">
        <v>1.5</v>
      </c>
      <c r="G19" s="125"/>
      <c r="H19" s="340"/>
      <c r="I19" s="137"/>
      <c r="J19" s="137">
        <v>1</v>
      </c>
      <c r="K19" s="338"/>
      <c r="L19" s="137">
        <v>0.5</v>
      </c>
      <c r="M19" s="339"/>
      <c r="N19" s="140" t="s">
        <v>89</v>
      </c>
      <c r="O19" s="212"/>
    </row>
    <row r="20" spans="1:15" ht="32.25" customHeight="1">
      <c r="A20" s="210">
        <v>12</v>
      </c>
      <c r="B20" s="336" t="s">
        <v>530</v>
      </c>
      <c r="C20" s="140" t="s">
        <v>356</v>
      </c>
      <c r="D20" s="19">
        <v>1</v>
      </c>
      <c r="E20" s="6"/>
      <c r="F20" s="19">
        <v>1</v>
      </c>
      <c r="G20" s="125"/>
      <c r="H20" s="340"/>
      <c r="I20" s="137"/>
      <c r="J20" s="137">
        <v>0.5</v>
      </c>
      <c r="K20" s="338"/>
      <c r="L20" s="137">
        <v>0.5</v>
      </c>
      <c r="M20" s="339"/>
      <c r="N20" s="140" t="s">
        <v>89</v>
      </c>
      <c r="O20" s="212"/>
    </row>
    <row r="21" spans="1:15" ht="24" customHeight="1">
      <c r="A21" s="210">
        <v>13</v>
      </c>
      <c r="B21" s="336" t="str">
        <f>'[1]xã Thượng Quảng'!B21</f>
        <v>Làm mới đập khe Bon thôn 2, khe Xăm thôn 4</v>
      </c>
      <c r="C21" s="140" t="s">
        <v>356</v>
      </c>
      <c r="D21" s="19">
        <v>0.1</v>
      </c>
      <c r="E21" s="6"/>
      <c r="F21" s="19">
        <v>0.1</v>
      </c>
      <c r="G21" s="125"/>
      <c r="H21" s="340">
        <v>0.1</v>
      </c>
      <c r="I21" s="137"/>
      <c r="J21" s="137"/>
      <c r="K21" s="338"/>
      <c r="L21" s="137"/>
      <c r="M21" s="339"/>
      <c r="N21" s="140" t="s">
        <v>89</v>
      </c>
      <c r="O21" s="212"/>
    </row>
    <row r="22" spans="1:15" ht="19.5" customHeight="1">
      <c r="A22" s="210">
        <v>14</v>
      </c>
      <c r="B22" s="336" t="str">
        <f>'[1]xã Thượng Quảng'!B22</f>
        <v>Nâng cấp đập thủy lợi Gia Hồ thôn 2</v>
      </c>
      <c r="C22" s="140" t="s">
        <v>356</v>
      </c>
      <c r="D22" s="19">
        <v>1</v>
      </c>
      <c r="E22" s="6"/>
      <c r="F22" s="19">
        <v>1</v>
      </c>
      <c r="G22" s="125"/>
      <c r="H22" s="340">
        <v>1</v>
      </c>
      <c r="I22" s="137"/>
      <c r="J22" s="137"/>
      <c r="K22" s="338"/>
      <c r="L22" s="137"/>
      <c r="M22" s="339"/>
      <c r="N22" s="140" t="s">
        <v>89</v>
      </c>
      <c r="O22" s="212"/>
    </row>
    <row r="23" spans="1:15" ht="34.5" customHeight="1">
      <c r="A23" s="210">
        <v>15</v>
      </c>
      <c r="B23" s="83" t="str">
        <f>'[1]xã Thượng Quảng'!B23</f>
        <v>Xây dựng hệ thống kênh mương từ ruộng ông Diện đến ruộng ông Vinh thôn 1</v>
      </c>
      <c r="C23" s="140" t="s">
        <v>356</v>
      </c>
      <c r="D23" s="19">
        <v>0.1</v>
      </c>
      <c r="E23" s="6"/>
      <c r="F23" s="19">
        <v>0.1</v>
      </c>
      <c r="G23" s="341"/>
      <c r="H23" s="341"/>
      <c r="I23" s="341">
        <v>1</v>
      </c>
      <c r="J23" s="341"/>
      <c r="K23" s="341"/>
      <c r="L23" s="341"/>
      <c r="M23" s="342"/>
      <c r="N23" s="140" t="s">
        <v>89</v>
      </c>
      <c r="O23" s="83"/>
    </row>
    <row r="24" spans="1:15" ht="34.5" customHeight="1">
      <c r="A24" s="210">
        <v>16</v>
      </c>
      <c r="B24" s="83" t="str">
        <f>'[1]xã Thượng Quảng'!B24</f>
        <v>Xây dựng hệ thống kênh mương từ nhà ông Vía đến ruộng ông Bòn thôn 3</v>
      </c>
      <c r="C24" s="140" t="s">
        <v>356</v>
      </c>
      <c r="D24" s="19">
        <v>0.2</v>
      </c>
      <c r="E24" s="6"/>
      <c r="F24" s="19">
        <v>0.2</v>
      </c>
      <c r="G24" s="341"/>
      <c r="H24" s="341">
        <v>0.2</v>
      </c>
      <c r="I24" s="341"/>
      <c r="J24" s="341"/>
      <c r="K24" s="341"/>
      <c r="L24" s="341"/>
      <c r="M24" s="342"/>
      <c r="N24" s="140" t="s">
        <v>89</v>
      </c>
      <c r="O24" s="98"/>
    </row>
    <row r="25" spans="1:15" ht="28.5" customHeight="1">
      <c r="A25" s="210">
        <v>17</v>
      </c>
      <c r="B25" s="83" t="str">
        <f>'[1]xã Thượng Quảng'!B25</f>
        <v>Nâng cấp, sửa chữa hệ thống kênh mương thôn 1,2,3,4,5,6,7</v>
      </c>
      <c r="C25" s="140" t="s">
        <v>356</v>
      </c>
      <c r="D25" s="19">
        <v>1</v>
      </c>
      <c r="E25" s="6"/>
      <c r="F25" s="19">
        <v>1</v>
      </c>
      <c r="G25" s="341"/>
      <c r="H25" s="341">
        <v>1</v>
      </c>
      <c r="I25" s="341"/>
      <c r="J25" s="341"/>
      <c r="K25" s="341"/>
      <c r="L25" s="341"/>
      <c r="M25" s="96"/>
      <c r="N25" s="140" t="s">
        <v>89</v>
      </c>
      <c r="O25" s="83"/>
    </row>
    <row r="26" spans="1:15" ht="35.25" customHeight="1">
      <c r="A26" s="210">
        <v>18</v>
      </c>
      <c r="B26" s="343" t="s">
        <v>531</v>
      </c>
      <c r="C26" s="140" t="s">
        <v>356</v>
      </c>
      <c r="D26" s="19">
        <v>0.2</v>
      </c>
      <c r="E26" s="6"/>
      <c r="F26" s="19">
        <v>0.2</v>
      </c>
      <c r="G26" s="341"/>
      <c r="H26" s="341"/>
      <c r="I26" s="341">
        <v>2</v>
      </c>
      <c r="J26" s="341"/>
      <c r="K26" s="341"/>
      <c r="L26" s="341"/>
      <c r="M26" s="96"/>
      <c r="N26" s="140" t="s">
        <v>89</v>
      </c>
      <c r="O26" s="83"/>
    </row>
    <row r="27" spans="1:15" s="93" customFormat="1" ht="29.25" customHeight="1">
      <c r="A27" s="210">
        <v>19</v>
      </c>
      <c r="B27" s="86" t="s">
        <v>373</v>
      </c>
      <c r="C27" s="140" t="s">
        <v>356</v>
      </c>
      <c r="D27" s="19">
        <v>0.1</v>
      </c>
      <c r="E27" s="6"/>
      <c r="F27" s="19">
        <v>0.1</v>
      </c>
      <c r="G27" s="87"/>
      <c r="H27" s="87"/>
      <c r="I27" s="87">
        <v>0.1</v>
      </c>
      <c r="J27" s="87"/>
      <c r="K27" s="87"/>
      <c r="L27" s="87"/>
      <c r="M27" s="344"/>
      <c r="N27" s="140" t="s">
        <v>89</v>
      </c>
      <c r="O27" s="86"/>
    </row>
    <row r="28" spans="1:15" s="93" customFormat="1" ht="29.25" customHeight="1">
      <c r="A28" s="210">
        <v>20</v>
      </c>
      <c r="B28" s="86" t="s">
        <v>372</v>
      </c>
      <c r="C28" s="140" t="s">
        <v>356</v>
      </c>
      <c r="D28" s="19">
        <v>0.1</v>
      </c>
      <c r="E28" s="6"/>
      <c r="F28" s="19">
        <v>0.1</v>
      </c>
      <c r="G28" s="87"/>
      <c r="H28" s="87"/>
      <c r="I28" s="87">
        <v>0.1</v>
      </c>
      <c r="J28" s="87"/>
      <c r="K28" s="87"/>
      <c r="L28" s="87"/>
      <c r="M28" s="344"/>
      <c r="N28" s="140" t="s">
        <v>89</v>
      </c>
      <c r="O28" s="86"/>
    </row>
    <row r="29" spans="1:15" s="93" customFormat="1" ht="29.25" customHeight="1">
      <c r="A29" s="210">
        <v>21</v>
      </c>
      <c r="B29" s="86" t="s">
        <v>374</v>
      </c>
      <c r="C29" s="140" t="s">
        <v>356</v>
      </c>
      <c r="D29" s="19">
        <v>0.1</v>
      </c>
      <c r="E29" s="6"/>
      <c r="F29" s="19">
        <v>0.1</v>
      </c>
      <c r="G29" s="87"/>
      <c r="H29" s="87"/>
      <c r="I29" s="87">
        <v>0.1</v>
      </c>
      <c r="J29" s="87"/>
      <c r="K29" s="87"/>
      <c r="L29" s="87"/>
      <c r="M29" s="344"/>
      <c r="N29" s="140" t="s">
        <v>89</v>
      </c>
      <c r="O29" s="86"/>
    </row>
    <row r="30" spans="1:15" s="93" customFormat="1" ht="30" customHeight="1">
      <c r="A30" s="210">
        <v>22</v>
      </c>
      <c r="B30" s="86" t="str">
        <f>'[1]xã Thượng Quảng'!B29</f>
        <v>Kè sạt lở khe Sria thôn 2 từ nhà ông Tình đến nhà ông Thăng</v>
      </c>
      <c r="C30" s="140" t="s">
        <v>356</v>
      </c>
      <c r="D30" s="19">
        <v>0.2</v>
      </c>
      <c r="E30" s="6"/>
      <c r="F30" s="19">
        <v>0.2</v>
      </c>
      <c r="G30" s="87"/>
      <c r="H30" s="87"/>
      <c r="I30" s="87">
        <v>0.2</v>
      </c>
      <c r="J30" s="87"/>
      <c r="K30" s="87"/>
      <c r="L30" s="87"/>
      <c r="M30" s="344">
        <v>0.75</v>
      </c>
      <c r="N30" s="140" t="s">
        <v>89</v>
      </c>
      <c r="O30" s="94"/>
    </row>
    <row r="31" spans="1:15" s="93" customFormat="1" ht="30" customHeight="1">
      <c r="A31" s="210">
        <v>23</v>
      </c>
      <c r="B31" s="86" t="s">
        <v>532</v>
      </c>
      <c r="C31" s="140" t="s">
        <v>356</v>
      </c>
      <c r="D31" s="19">
        <v>0.1</v>
      </c>
      <c r="E31" s="6"/>
      <c r="F31" s="19">
        <v>0.1</v>
      </c>
      <c r="G31" s="87"/>
      <c r="H31" s="87"/>
      <c r="I31" s="87">
        <v>0.1</v>
      </c>
      <c r="J31" s="87"/>
      <c r="K31" s="87"/>
      <c r="L31" s="87"/>
      <c r="M31" s="344"/>
      <c r="N31" s="140" t="s">
        <v>89</v>
      </c>
      <c r="O31" s="94"/>
    </row>
    <row r="32" spans="1:15" s="93" customFormat="1" ht="30" customHeight="1">
      <c r="A32" s="210">
        <v>24</v>
      </c>
      <c r="B32" s="86" t="s">
        <v>533</v>
      </c>
      <c r="C32" s="140" t="s">
        <v>356</v>
      </c>
      <c r="D32" s="19">
        <v>0.75</v>
      </c>
      <c r="E32" s="6"/>
      <c r="F32" s="19">
        <v>0.75</v>
      </c>
      <c r="G32" s="87"/>
      <c r="H32" s="87"/>
      <c r="I32" s="87"/>
      <c r="J32" s="87"/>
      <c r="K32" s="87"/>
      <c r="L32" s="87"/>
      <c r="M32" s="344">
        <v>0.75</v>
      </c>
      <c r="N32" s="140" t="s">
        <v>89</v>
      </c>
      <c r="O32" s="94"/>
    </row>
    <row r="33" spans="1:15" s="93" customFormat="1" ht="17.25" customHeight="1">
      <c r="A33" s="210">
        <v>25</v>
      </c>
      <c r="B33" s="86" t="s">
        <v>376</v>
      </c>
      <c r="C33" s="140" t="s">
        <v>356</v>
      </c>
      <c r="D33" s="19">
        <v>2</v>
      </c>
      <c r="E33" s="6"/>
      <c r="F33" s="19">
        <v>2</v>
      </c>
      <c r="G33" s="87"/>
      <c r="H33" s="87"/>
      <c r="I33" s="87">
        <v>1.5</v>
      </c>
      <c r="J33" s="87"/>
      <c r="K33" s="87"/>
      <c r="L33" s="87"/>
      <c r="M33" s="344">
        <v>0.5</v>
      </c>
      <c r="N33" s="140" t="s">
        <v>89</v>
      </c>
      <c r="O33" s="86"/>
    </row>
    <row r="34" spans="1:15" s="93" customFormat="1" ht="17.25" customHeight="1">
      <c r="A34" s="210">
        <v>26</v>
      </c>
      <c r="B34" s="96" t="s">
        <v>210</v>
      </c>
      <c r="C34" s="140" t="s">
        <v>356</v>
      </c>
      <c r="D34" s="19">
        <v>10</v>
      </c>
      <c r="E34" s="6"/>
      <c r="F34" s="19">
        <v>10</v>
      </c>
      <c r="G34" s="87"/>
      <c r="H34" s="87"/>
      <c r="I34" s="87"/>
      <c r="J34" s="87">
        <v>10</v>
      </c>
      <c r="K34" s="87"/>
      <c r="L34" s="87"/>
      <c r="M34" s="344"/>
      <c r="N34" s="140" t="s">
        <v>89</v>
      </c>
      <c r="O34" s="86"/>
    </row>
    <row r="35" spans="1:15" s="93" customFormat="1" ht="17.25" customHeight="1">
      <c r="A35" s="210">
        <v>27</v>
      </c>
      <c r="B35" s="96" t="s">
        <v>211</v>
      </c>
      <c r="C35" s="140" t="s">
        <v>356</v>
      </c>
      <c r="D35" s="19">
        <v>10</v>
      </c>
      <c r="E35" s="6"/>
      <c r="F35" s="19">
        <v>10</v>
      </c>
      <c r="G35" s="87"/>
      <c r="H35" s="87"/>
      <c r="I35" s="87"/>
      <c r="J35" s="87">
        <v>10</v>
      </c>
      <c r="K35" s="87"/>
      <c r="L35" s="87"/>
      <c r="M35" s="344"/>
      <c r="N35" s="140" t="s">
        <v>89</v>
      </c>
      <c r="O35" s="86"/>
    </row>
    <row r="36" spans="1:15" s="93" customFormat="1" ht="17.25" customHeight="1">
      <c r="A36" s="210">
        <v>28</v>
      </c>
      <c r="B36" s="345" t="s">
        <v>534</v>
      </c>
      <c r="C36" s="140" t="s">
        <v>356</v>
      </c>
      <c r="D36" s="19">
        <v>10</v>
      </c>
      <c r="E36" s="6"/>
      <c r="F36" s="19">
        <v>10</v>
      </c>
      <c r="G36" s="87"/>
      <c r="H36" s="87"/>
      <c r="I36" s="87"/>
      <c r="J36" s="87">
        <v>10</v>
      </c>
      <c r="K36" s="87"/>
      <c r="L36" s="87"/>
      <c r="M36" s="344"/>
      <c r="N36" s="140" t="s">
        <v>89</v>
      </c>
      <c r="O36" s="86"/>
    </row>
    <row r="37" spans="1:15" s="93" customFormat="1" ht="17.25" customHeight="1">
      <c r="A37" s="210">
        <v>29</v>
      </c>
      <c r="B37" s="345" t="s">
        <v>535</v>
      </c>
      <c r="C37" s="140" t="s">
        <v>356</v>
      </c>
      <c r="D37" s="19">
        <v>10</v>
      </c>
      <c r="E37" s="6"/>
      <c r="F37" s="19">
        <v>10</v>
      </c>
      <c r="G37" s="87"/>
      <c r="H37" s="87"/>
      <c r="I37" s="87"/>
      <c r="J37" s="87"/>
      <c r="K37" s="87"/>
      <c r="L37" s="87">
        <v>10</v>
      </c>
      <c r="M37" s="344"/>
      <c r="N37" s="140" t="s">
        <v>89</v>
      </c>
      <c r="O37" s="86"/>
    </row>
    <row r="38" spans="1:15" s="93" customFormat="1" ht="17.25" customHeight="1">
      <c r="A38" s="210">
        <v>30</v>
      </c>
      <c r="B38" s="345" t="s">
        <v>536</v>
      </c>
      <c r="C38" s="140" t="s">
        <v>356</v>
      </c>
      <c r="D38" s="19">
        <v>15.8</v>
      </c>
      <c r="E38" s="6"/>
      <c r="F38" s="19">
        <v>15.8</v>
      </c>
      <c r="G38" s="87"/>
      <c r="H38" s="87"/>
      <c r="I38" s="87"/>
      <c r="J38" s="87">
        <v>10</v>
      </c>
      <c r="K38" s="87"/>
      <c r="L38" s="87">
        <v>5.8</v>
      </c>
      <c r="M38" s="344"/>
      <c r="N38" s="140" t="s">
        <v>89</v>
      </c>
      <c r="O38" s="86"/>
    </row>
    <row r="39" spans="1:18" s="282" customFormat="1" ht="31.5">
      <c r="A39" s="210">
        <v>31</v>
      </c>
      <c r="B39" s="264" t="s">
        <v>355</v>
      </c>
      <c r="C39" s="265" t="s">
        <v>356</v>
      </c>
      <c r="D39" s="267">
        <v>56.42</v>
      </c>
      <c r="E39" s="261">
        <v>0</v>
      </c>
      <c r="F39" s="296">
        <f aca="true" t="shared" si="0" ref="F39:F44">D39-E39</f>
        <v>56.42</v>
      </c>
      <c r="G39" s="260"/>
      <c r="H39" s="267"/>
      <c r="I39" s="298"/>
      <c r="J39" s="298"/>
      <c r="K39" s="298"/>
      <c r="L39" s="298"/>
      <c r="M39" s="298"/>
      <c r="N39" s="298"/>
      <c r="O39" s="298"/>
      <c r="P39" s="298"/>
      <c r="Q39" s="299"/>
      <c r="R39" s="300"/>
    </row>
    <row r="40" spans="1:18" s="282" customFormat="1" ht="31.5">
      <c r="A40" s="210">
        <v>32</v>
      </c>
      <c r="B40" s="264" t="s">
        <v>357</v>
      </c>
      <c r="C40" s="265" t="s">
        <v>356</v>
      </c>
      <c r="D40" s="267">
        <v>20</v>
      </c>
      <c r="E40" s="261">
        <v>0</v>
      </c>
      <c r="F40" s="296">
        <f t="shared" si="0"/>
        <v>20</v>
      </c>
      <c r="G40" s="260"/>
      <c r="H40" s="267"/>
      <c r="I40" s="298"/>
      <c r="J40" s="298"/>
      <c r="K40" s="298"/>
      <c r="L40" s="298"/>
      <c r="M40" s="298"/>
      <c r="N40" s="298"/>
      <c r="O40" s="298"/>
      <c r="P40" s="298"/>
      <c r="Q40" s="299"/>
      <c r="R40" s="300"/>
    </row>
    <row r="41" spans="1:18" s="282" customFormat="1" ht="31.5">
      <c r="A41" s="210">
        <v>33</v>
      </c>
      <c r="B41" s="264" t="s">
        <v>358</v>
      </c>
      <c r="C41" s="265" t="s">
        <v>356</v>
      </c>
      <c r="D41" s="267">
        <v>11.6</v>
      </c>
      <c r="E41" s="261">
        <v>0</v>
      </c>
      <c r="F41" s="296">
        <f t="shared" si="0"/>
        <v>11.6</v>
      </c>
      <c r="G41" s="260"/>
      <c r="H41" s="267"/>
      <c r="I41" s="298"/>
      <c r="J41" s="298"/>
      <c r="K41" s="298"/>
      <c r="L41" s="298"/>
      <c r="M41" s="298"/>
      <c r="N41" s="298"/>
      <c r="O41" s="298"/>
      <c r="P41" s="298"/>
      <c r="Q41" s="299"/>
      <c r="R41" s="300"/>
    </row>
    <row r="42" spans="1:18" s="293" customFormat="1" ht="31.5">
      <c r="A42" s="210">
        <v>34</v>
      </c>
      <c r="B42" s="264" t="s">
        <v>377</v>
      </c>
      <c r="C42" s="265" t="s">
        <v>356</v>
      </c>
      <c r="D42" s="267">
        <v>5</v>
      </c>
      <c r="E42" s="261">
        <v>0</v>
      </c>
      <c r="F42" s="296">
        <f t="shared" si="0"/>
        <v>5</v>
      </c>
      <c r="G42" s="260"/>
      <c r="H42" s="267"/>
      <c r="I42" s="310"/>
      <c r="J42" s="310"/>
      <c r="K42" s="310"/>
      <c r="L42" s="310"/>
      <c r="M42" s="310"/>
      <c r="N42" s="310"/>
      <c r="O42" s="310"/>
      <c r="P42" s="310"/>
      <c r="Q42" s="311"/>
      <c r="R42" s="312"/>
    </row>
    <row r="43" spans="1:18" s="293" customFormat="1" ht="31.5">
      <c r="A43" s="210">
        <v>35</v>
      </c>
      <c r="B43" s="264" t="s">
        <v>378</v>
      </c>
      <c r="C43" s="265" t="s">
        <v>356</v>
      </c>
      <c r="D43" s="267">
        <v>30</v>
      </c>
      <c r="E43" s="261">
        <v>0</v>
      </c>
      <c r="F43" s="296">
        <f t="shared" si="0"/>
        <v>30</v>
      </c>
      <c r="G43" s="260"/>
      <c r="H43" s="267"/>
      <c r="I43" s="310"/>
      <c r="J43" s="310"/>
      <c r="K43" s="310"/>
      <c r="L43" s="310"/>
      <c r="M43" s="310"/>
      <c r="N43" s="310"/>
      <c r="O43" s="310"/>
      <c r="P43" s="310"/>
      <c r="Q43" s="311"/>
      <c r="R43" s="312"/>
    </row>
    <row r="44" spans="1:18" s="282" customFormat="1" ht="31.5">
      <c r="A44" s="210">
        <v>36</v>
      </c>
      <c r="B44" s="264" t="s">
        <v>379</v>
      </c>
      <c r="C44" s="265" t="s">
        <v>356</v>
      </c>
      <c r="D44" s="267">
        <v>5</v>
      </c>
      <c r="E44" s="261">
        <v>0</v>
      </c>
      <c r="F44" s="296">
        <f t="shared" si="0"/>
        <v>5</v>
      </c>
      <c r="G44" s="260"/>
      <c r="H44" s="267"/>
      <c r="I44" s="298"/>
      <c r="J44" s="298"/>
      <c r="K44" s="298"/>
      <c r="L44" s="298"/>
      <c r="M44" s="298"/>
      <c r="N44" s="298"/>
      <c r="O44" s="298"/>
      <c r="P44" s="298"/>
      <c r="Q44" s="299"/>
      <c r="R44" s="300"/>
    </row>
    <row r="45" spans="1:15" s="347" customFormat="1" ht="17.25" customHeight="1">
      <c r="A45" s="437" t="s">
        <v>147</v>
      </c>
      <c r="B45" s="437"/>
      <c r="C45" s="96"/>
      <c r="D45" s="346">
        <f>SUM(D9:D44)</f>
        <v>211.33</v>
      </c>
      <c r="E45" s="346">
        <f>SUM(E9:E44)</f>
        <v>0</v>
      </c>
      <c r="F45" s="346">
        <f>SUM(F9:F44)</f>
        <v>211.33</v>
      </c>
      <c r="G45" s="346"/>
      <c r="H45" s="346"/>
      <c r="I45" s="346">
        <f>SUM(I9:I44)</f>
        <v>5.200000000000001</v>
      </c>
      <c r="J45" s="346">
        <f>SUM(J9:J44)</f>
        <v>57.06</v>
      </c>
      <c r="K45" s="346">
        <f>SUM(K9:K44)</f>
        <v>0</v>
      </c>
      <c r="L45" s="346">
        <f>SUM(L9:L44)</f>
        <v>19</v>
      </c>
      <c r="M45" s="346">
        <f>SUM(M9:M44)</f>
        <v>2</v>
      </c>
      <c r="N45" s="96"/>
      <c r="O45" s="95"/>
    </row>
    <row r="46" spans="1:15" ht="18">
      <c r="A46" s="84"/>
      <c r="C46" s="84"/>
      <c r="D46" s="348"/>
      <c r="E46" s="213" t="s">
        <v>537</v>
      </c>
      <c r="F46" s="213"/>
      <c r="G46" s="213"/>
      <c r="H46" s="213"/>
      <c r="I46" s="213"/>
      <c r="J46" s="213"/>
      <c r="K46" s="213"/>
      <c r="L46" s="213"/>
      <c r="M46" s="213"/>
      <c r="N46" s="213"/>
      <c r="O46" s="213"/>
    </row>
    <row r="47" spans="1:15" ht="18">
      <c r="A47" s="84"/>
      <c r="C47" s="92"/>
      <c r="D47" s="90"/>
      <c r="E47" s="208" t="s">
        <v>149</v>
      </c>
      <c r="F47" s="208"/>
      <c r="G47" s="208"/>
      <c r="H47" s="208"/>
      <c r="I47" s="208"/>
      <c r="J47" s="208"/>
      <c r="K47" s="208"/>
      <c r="L47" s="208"/>
      <c r="M47" s="208"/>
      <c r="N47" s="208"/>
      <c r="O47" s="208"/>
    </row>
    <row r="48" spans="1:15" ht="18">
      <c r="A48" s="84"/>
      <c r="C48" s="91"/>
      <c r="D48" s="90"/>
      <c r="E48" s="208" t="s">
        <v>151</v>
      </c>
      <c r="F48" s="208"/>
      <c r="G48" s="208"/>
      <c r="H48" s="208"/>
      <c r="I48" s="208"/>
      <c r="J48" s="208"/>
      <c r="K48" s="208"/>
      <c r="L48" s="208"/>
      <c r="M48" s="208"/>
      <c r="N48" s="208"/>
      <c r="O48" s="208"/>
    </row>
    <row r="49" spans="1:14" ht="18">
      <c r="A49" s="84"/>
      <c r="C49" s="91"/>
      <c r="D49" s="90"/>
      <c r="E49" s="91"/>
      <c r="F49" s="349"/>
      <c r="G49" s="349"/>
      <c r="H49" s="349"/>
      <c r="I49" s="349"/>
      <c r="J49" s="349"/>
      <c r="K49" s="349"/>
      <c r="L49" s="349"/>
      <c r="M49" s="89"/>
      <c r="N49" s="89"/>
    </row>
    <row r="50" spans="1:14" ht="18">
      <c r="A50" s="84"/>
      <c r="C50" s="91"/>
      <c r="D50" s="90"/>
      <c r="E50" s="91"/>
      <c r="F50" s="349"/>
      <c r="G50" s="349"/>
      <c r="H50" s="349"/>
      <c r="I50" s="349"/>
      <c r="J50" s="349"/>
      <c r="K50" s="349"/>
      <c r="L50" s="349"/>
      <c r="M50" s="89"/>
      <c r="N50" s="89"/>
    </row>
    <row r="51" spans="1:14" ht="18">
      <c r="A51" s="84"/>
      <c r="C51" s="91"/>
      <c r="D51" s="90"/>
      <c r="E51" s="91"/>
      <c r="F51" s="349"/>
      <c r="G51" s="349"/>
      <c r="H51" s="349"/>
      <c r="I51" s="349"/>
      <c r="J51" s="349"/>
      <c r="K51" s="349"/>
      <c r="L51" s="349"/>
      <c r="M51" s="89"/>
      <c r="N51" s="89"/>
    </row>
    <row r="52" spans="1:15" ht="18">
      <c r="A52" s="84"/>
      <c r="B52" s="91"/>
      <c r="C52" s="91"/>
      <c r="D52" s="90"/>
      <c r="E52" s="208" t="s">
        <v>538</v>
      </c>
      <c r="F52" s="208"/>
      <c r="G52" s="208"/>
      <c r="H52" s="208"/>
      <c r="I52" s="208"/>
      <c r="J52" s="208"/>
      <c r="K52" s="208"/>
      <c r="L52" s="208"/>
      <c r="M52" s="208"/>
      <c r="N52" s="208"/>
      <c r="O52" s="208"/>
    </row>
    <row r="53" spans="2:14" ht="18.75">
      <c r="B53" s="88"/>
      <c r="C53" s="88"/>
      <c r="D53" s="350"/>
      <c r="E53" s="88"/>
      <c r="F53" s="351"/>
      <c r="G53" s="351"/>
      <c r="H53" s="351"/>
      <c r="I53" s="351"/>
      <c r="J53" s="351"/>
      <c r="K53" s="351"/>
      <c r="L53" s="351"/>
      <c r="M53" s="88"/>
      <c r="N53" s="88"/>
    </row>
    <row r="54" spans="4:14" ht="18">
      <c r="D54" s="90"/>
      <c r="E54" s="89"/>
      <c r="M54" s="89"/>
      <c r="N54" s="89"/>
    </row>
    <row r="70" ht="15">
      <c r="C70" s="81"/>
    </row>
  </sheetData>
  <sheetProtection/>
  <mergeCells count="10">
    <mergeCell ref="A4:O4"/>
    <mergeCell ref="A5:O5"/>
    <mergeCell ref="O7:O8"/>
    <mergeCell ref="A45:B45"/>
    <mergeCell ref="A7:A8"/>
    <mergeCell ref="B7:B8"/>
    <mergeCell ref="C7:C8"/>
    <mergeCell ref="D7:F7"/>
    <mergeCell ref="G7:M7"/>
    <mergeCell ref="N7:N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24"/>
  <sheetViews>
    <sheetView zoomScalePageLayoutView="0" workbookViewId="0" topLeftCell="A1">
      <selection activeCell="E7" sqref="E7:E24"/>
    </sheetView>
  </sheetViews>
  <sheetFormatPr defaultColWidth="9.140625" defaultRowHeight="15"/>
  <cols>
    <col min="2" max="2" width="65.8515625" style="237" customWidth="1"/>
    <col min="3" max="3" width="16.7109375" style="236" customWidth="1"/>
    <col min="13" max="13" width="12.57421875" style="0" customWidth="1"/>
  </cols>
  <sheetData>
    <row r="1" spans="1:7" s="123" customFormat="1" ht="15">
      <c r="A1" s="441" t="s">
        <v>322</v>
      </c>
      <c r="B1" s="441"/>
      <c r="C1" s="441"/>
      <c r="D1" s="441"/>
      <c r="E1" s="441"/>
      <c r="F1" s="441"/>
      <c r="G1" s="441"/>
    </row>
    <row r="2" spans="1:7" s="123" customFormat="1" ht="15">
      <c r="A2" s="441"/>
      <c r="B2" s="441"/>
      <c r="C2" s="441"/>
      <c r="D2" s="441"/>
      <c r="E2" s="441"/>
      <c r="F2" s="441"/>
      <c r="G2" s="441"/>
    </row>
    <row r="3" spans="1:7" s="123" customFormat="1" ht="18.75">
      <c r="A3" s="441" t="s">
        <v>423</v>
      </c>
      <c r="B3" s="441"/>
      <c r="C3" s="441"/>
      <c r="D3" s="441"/>
      <c r="E3" s="441"/>
      <c r="F3" s="441"/>
      <c r="G3" s="441"/>
    </row>
    <row r="4" spans="2:3" s="123" customFormat="1" ht="15.75" thickBot="1">
      <c r="B4" s="237"/>
      <c r="C4" s="236"/>
    </row>
    <row r="5" spans="1:15" s="242" customFormat="1" ht="21" customHeight="1" thickTop="1">
      <c r="A5" s="238" t="s">
        <v>0</v>
      </c>
      <c r="B5" s="239" t="s">
        <v>1</v>
      </c>
      <c r="C5" s="239" t="s">
        <v>2</v>
      </c>
      <c r="D5" s="438" t="s">
        <v>3</v>
      </c>
      <c r="E5" s="439"/>
      <c r="F5" s="440"/>
      <c r="G5" s="438" t="s">
        <v>82</v>
      </c>
      <c r="H5" s="439"/>
      <c r="I5" s="439"/>
      <c r="J5" s="439"/>
      <c r="K5" s="439"/>
      <c r="L5" s="440"/>
      <c r="M5" s="240" t="s">
        <v>4</v>
      </c>
      <c r="N5" s="240" t="s">
        <v>6</v>
      </c>
      <c r="O5" s="241"/>
    </row>
    <row r="6" spans="1:15" s="242" customFormat="1" ht="15.75">
      <c r="A6" s="243"/>
      <c r="B6" s="244"/>
      <c r="C6" s="244"/>
      <c r="D6" s="245" t="s">
        <v>7</v>
      </c>
      <c r="E6" s="245" t="s">
        <v>8</v>
      </c>
      <c r="F6" s="245" t="s">
        <v>9</v>
      </c>
      <c r="G6" s="245" t="s">
        <v>84</v>
      </c>
      <c r="H6" s="245" t="s">
        <v>10</v>
      </c>
      <c r="I6" s="245" t="s">
        <v>11</v>
      </c>
      <c r="J6" s="245" t="s">
        <v>12</v>
      </c>
      <c r="K6" s="245" t="s">
        <v>13</v>
      </c>
      <c r="L6" s="245" t="s">
        <v>380</v>
      </c>
      <c r="M6" s="245" t="s">
        <v>381</v>
      </c>
      <c r="N6" s="245"/>
      <c r="O6" s="246"/>
    </row>
    <row r="7" spans="1:15" ht="47.25">
      <c r="A7" s="228">
        <v>1</v>
      </c>
      <c r="B7" s="234" t="s">
        <v>382</v>
      </c>
      <c r="C7" s="234" t="s">
        <v>383</v>
      </c>
      <c r="E7" s="229">
        <v>0.2</v>
      </c>
      <c r="F7" s="229"/>
      <c r="G7" s="229"/>
      <c r="H7" s="229"/>
      <c r="I7" s="229"/>
      <c r="J7" s="229"/>
      <c r="K7" s="229"/>
      <c r="L7" s="229"/>
      <c r="M7" s="229" t="s">
        <v>384</v>
      </c>
      <c r="N7" s="229" t="s">
        <v>385</v>
      </c>
      <c r="O7" s="230"/>
    </row>
    <row r="8" spans="1:15" ht="47.25">
      <c r="A8" s="228">
        <v>11</v>
      </c>
      <c r="B8" s="234" t="s">
        <v>386</v>
      </c>
      <c r="C8" s="234" t="s">
        <v>387</v>
      </c>
      <c r="E8" s="229">
        <v>0.01</v>
      </c>
      <c r="F8" s="229"/>
      <c r="G8" s="229"/>
      <c r="H8" s="229"/>
      <c r="I8" s="229"/>
      <c r="J8" s="229"/>
      <c r="K8" s="229"/>
      <c r="L8" s="229"/>
      <c r="M8" s="229" t="s">
        <v>388</v>
      </c>
      <c r="N8" s="229" t="s">
        <v>385</v>
      </c>
      <c r="O8" s="230"/>
    </row>
    <row r="9" spans="1:15" ht="31.5">
      <c r="A9" s="228">
        <v>12</v>
      </c>
      <c r="B9" s="234" t="s">
        <v>389</v>
      </c>
      <c r="C9" s="234" t="s">
        <v>390</v>
      </c>
      <c r="E9" s="229">
        <v>0.1</v>
      </c>
      <c r="F9" s="229"/>
      <c r="G9" s="229"/>
      <c r="H9" s="229"/>
      <c r="I9" s="229"/>
      <c r="J9" s="229"/>
      <c r="K9" s="229"/>
      <c r="L9" s="229"/>
      <c r="M9" s="229" t="s">
        <v>391</v>
      </c>
      <c r="N9" s="229" t="s">
        <v>385</v>
      </c>
      <c r="O9" s="230"/>
    </row>
    <row r="10" spans="1:15" ht="31.5">
      <c r="A10" s="228">
        <v>16</v>
      </c>
      <c r="B10" s="234" t="s">
        <v>392</v>
      </c>
      <c r="C10" s="234" t="s">
        <v>393</v>
      </c>
      <c r="E10" s="229">
        <v>0.94</v>
      </c>
      <c r="F10" s="229"/>
      <c r="G10" s="229"/>
      <c r="H10" s="229"/>
      <c r="I10" s="229"/>
      <c r="J10" s="229"/>
      <c r="K10" s="229"/>
      <c r="L10" s="229"/>
      <c r="M10" s="229" t="s">
        <v>394</v>
      </c>
      <c r="N10" s="229" t="s">
        <v>385</v>
      </c>
      <c r="O10" s="230"/>
    </row>
    <row r="11" spans="1:15" ht="47.25">
      <c r="A11" s="228">
        <v>36</v>
      </c>
      <c r="B11" s="234" t="s">
        <v>395</v>
      </c>
      <c r="C11" s="234" t="s">
        <v>396</v>
      </c>
      <c r="E11" s="229">
        <v>0.25</v>
      </c>
      <c r="F11" s="229"/>
      <c r="G11" s="229"/>
      <c r="H11" s="229"/>
      <c r="I11" s="229"/>
      <c r="J11" s="229"/>
      <c r="K11" s="229"/>
      <c r="L11" s="229"/>
      <c r="M11" s="229" t="s">
        <v>397</v>
      </c>
      <c r="N11" s="229" t="s">
        <v>385</v>
      </c>
      <c r="O11" s="230"/>
    </row>
    <row r="12" spans="1:15" ht="63">
      <c r="A12" s="228">
        <v>58</v>
      </c>
      <c r="B12" s="234" t="s">
        <v>398</v>
      </c>
      <c r="C12" s="234" t="s">
        <v>399</v>
      </c>
      <c r="E12" s="229">
        <v>1.01</v>
      </c>
      <c r="F12" s="229"/>
      <c r="G12" s="229"/>
      <c r="H12" s="229"/>
      <c r="I12" s="229"/>
      <c r="J12" s="229"/>
      <c r="K12" s="229"/>
      <c r="L12" s="229"/>
      <c r="M12" s="229" t="s">
        <v>400</v>
      </c>
      <c r="N12" s="229" t="s">
        <v>385</v>
      </c>
      <c r="O12" s="230"/>
    </row>
    <row r="13" spans="1:15" ht="63">
      <c r="A13" s="228">
        <v>61</v>
      </c>
      <c r="B13" s="234" t="s">
        <v>401</v>
      </c>
      <c r="C13" s="234" t="s">
        <v>402</v>
      </c>
      <c r="E13" s="229">
        <v>1.62</v>
      </c>
      <c r="F13" s="229"/>
      <c r="G13" s="229"/>
      <c r="H13" s="229"/>
      <c r="I13" s="229"/>
      <c r="J13" s="229"/>
      <c r="K13" s="229"/>
      <c r="L13" s="229"/>
      <c r="M13" s="229" t="s">
        <v>403</v>
      </c>
      <c r="N13" s="229" t="s">
        <v>385</v>
      </c>
      <c r="O13" s="230"/>
    </row>
    <row r="14" spans="1:15" ht="63">
      <c r="A14" s="228">
        <v>75</v>
      </c>
      <c r="B14" s="234" t="s">
        <v>404</v>
      </c>
      <c r="C14" s="234" t="s">
        <v>405</v>
      </c>
      <c r="E14" s="229">
        <v>2.5</v>
      </c>
      <c r="F14" s="229"/>
      <c r="G14" s="229"/>
      <c r="H14" s="229"/>
      <c r="I14" s="229"/>
      <c r="J14" s="229"/>
      <c r="K14" s="229"/>
      <c r="L14" s="229"/>
      <c r="M14" s="229" t="s">
        <v>406</v>
      </c>
      <c r="N14" s="229" t="s">
        <v>385</v>
      </c>
      <c r="O14" s="230"/>
    </row>
    <row r="15" spans="1:15" ht="47.25">
      <c r="A15" s="228">
        <v>437</v>
      </c>
      <c r="B15" s="234" t="s">
        <v>407</v>
      </c>
      <c r="C15" s="234" t="s">
        <v>408</v>
      </c>
      <c r="E15" s="229">
        <v>0.51</v>
      </c>
      <c r="F15" s="229"/>
      <c r="G15" s="229"/>
      <c r="H15" s="229"/>
      <c r="I15" s="229"/>
      <c r="J15" s="229"/>
      <c r="K15" s="229"/>
      <c r="L15" s="229"/>
      <c r="M15" s="229"/>
      <c r="N15" s="229" t="s">
        <v>89</v>
      </c>
      <c r="O15" s="230"/>
    </row>
    <row r="16" spans="1:15" ht="63">
      <c r="A16" s="228">
        <v>438</v>
      </c>
      <c r="B16" s="234" t="s">
        <v>404</v>
      </c>
      <c r="C16" s="234" t="s">
        <v>409</v>
      </c>
      <c r="E16" s="229">
        <v>2.7</v>
      </c>
      <c r="F16" s="229"/>
      <c r="G16" s="229"/>
      <c r="H16" s="229"/>
      <c r="I16" s="229"/>
      <c r="J16" s="229"/>
      <c r="K16" s="229"/>
      <c r="L16" s="229"/>
      <c r="M16" s="229"/>
      <c r="N16" s="229" t="s">
        <v>292</v>
      </c>
      <c r="O16" s="230"/>
    </row>
    <row r="17" spans="1:15" ht="47.25">
      <c r="A17" s="228">
        <v>439</v>
      </c>
      <c r="B17" s="234" t="s">
        <v>410</v>
      </c>
      <c r="C17" s="234" t="s">
        <v>411</v>
      </c>
      <c r="E17" s="229">
        <v>1</v>
      </c>
      <c r="F17" s="229"/>
      <c r="G17" s="229"/>
      <c r="H17" s="229"/>
      <c r="I17" s="229"/>
      <c r="J17" s="229"/>
      <c r="K17" s="229"/>
      <c r="L17" s="229"/>
      <c r="M17" s="229"/>
      <c r="N17" s="229" t="s">
        <v>241</v>
      </c>
      <c r="O17" s="230"/>
    </row>
    <row r="18" spans="1:15" ht="31.5">
      <c r="A18" s="228">
        <v>440</v>
      </c>
      <c r="B18" s="234" t="s">
        <v>412</v>
      </c>
      <c r="C18" s="234" t="s">
        <v>413</v>
      </c>
      <c r="E18" s="229">
        <v>80</v>
      </c>
      <c r="F18" s="229"/>
      <c r="G18" s="229"/>
      <c r="H18" s="229"/>
      <c r="I18" s="229"/>
      <c r="J18" s="229"/>
      <c r="K18" s="229"/>
      <c r="L18" s="229"/>
      <c r="M18" s="229"/>
      <c r="N18" s="229" t="s">
        <v>241</v>
      </c>
      <c r="O18" s="230"/>
    </row>
    <row r="19" spans="1:15" ht="31.5">
      <c r="A19" s="228">
        <v>442</v>
      </c>
      <c r="B19" s="234" t="s">
        <v>414</v>
      </c>
      <c r="C19" s="234" t="s">
        <v>413</v>
      </c>
      <c r="E19" s="229">
        <v>1.5</v>
      </c>
      <c r="F19" s="229"/>
      <c r="G19" s="229"/>
      <c r="H19" s="229"/>
      <c r="I19" s="229"/>
      <c r="J19" s="229"/>
      <c r="K19" s="229"/>
      <c r="L19" s="229"/>
      <c r="M19" s="229"/>
      <c r="N19" s="229" t="s">
        <v>241</v>
      </c>
      <c r="O19" s="230"/>
    </row>
    <row r="20" spans="1:15" ht="31.5">
      <c r="A20" s="228">
        <v>443</v>
      </c>
      <c r="B20" s="234" t="s">
        <v>415</v>
      </c>
      <c r="C20" s="234" t="s">
        <v>416</v>
      </c>
      <c r="E20" s="229">
        <v>2</v>
      </c>
      <c r="F20" s="229"/>
      <c r="G20" s="229"/>
      <c r="H20" s="229"/>
      <c r="I20" s="229"/>
      <c r="J20" s="229"/>
      <c r="K20" s="229"/>
      <c r="L20" s="229"/>
      <c r="M20" s="229"/>
      <c r="N20" s="229" t="s">
        <v>98</v>
      </c>
      <c r="O20" s="230"/>
    </row>
    <row r="21" spans="1:15" ht="94.5">
      <c r="A21" s="228">
        <v>444</v>
      </c>
      <c r="B21" s="234" t="s">
        <v>417</v>
      </c>
      <c r="C21" s="234" t="s">
        <v>418</v>
      </c>
      <c r="E21" s="229">
        <v>267.54</v>
      </c>
      <c r="F21" s="229"/>
      <c r="G21" s="229"/>
      <c r="H21" s="229"/>
      <c r="I21" s="229"/>
      <c r="J21" s="229"/>
      <c r="K21" s="229"/>
      <c r="L21" s="229"/>
      <c r="M21" s="229"/>
      <c r="N21" s="229" t="s">
        <v>241</v>
      </c>
      <c r="O21" s="230"/>
    </row>
    <row r="22" spans="1:15" ht="47.25">
      <c r="A22" s="228">
        <v>445</v>
      </c>
      <c r="B22" s="234" t="s">
        <v>419</v>
      </c>
      <c r="C22" s="234" t="s">
        <v>420</v>
      </c>
      <c r="E22" s="229">
        <v>25.5</v>
      </c>
      <c r="F22" s="229"/>
      <c r="G22" s="229"/>
      <c r="H22" s="229"/>
      <c r="I22" s="229"/>
      <c r="J22" s="229"/>
      <c r="K22" s="229"/>
      <c r="L22" s="229"/>
      <c r="M22" s="229"/>
      <c r="N22" s="229" t="s">
        <v>98</v>
      </c>
      <c r="O22" s="230"/>
    </row>
    <row r="23" spans="1:15" ht="47.25">
      <c r="A23" s="228">
        <v>446</v>
      </c>
      <c r="B23" s="234" t="s">
        <v>421</v>
      </c>
      <c r="C23" s="234" t="s">
        <v>390</v>
      </c>
      <c r="E23" s="229">
        <v>1</v>
      </c>
      <c r="F23" s="229"/>
      <c r="G23" s="229"/>
      <c r="H23" s="229"/>
      <c r="I23" s="229"/>
      <c r="J23" s="229"/>
      <c r="K23" s="229"/>
      <c r="L23" s="229"/>
      <c r="M23" s="229"/>
      <c r="N23" s="229" t="s">
        <v>89</v>
      </c>
      <c r="O23" s="230"/>
    </row>
    <row r="24" spans="1:15" ht="16.5" thickBot="1">
      <c r="A24" s="231">
        <v>447</v>
      </c>
      <c r="B24" s="235" t="s">
        <v>422</v>
      </c>
      <c r="C24" s="235" t="s">
        <v>390</v>
      </c>
      <c r="E24" s="232">
        <v>1</v>
      </c>
      <c r="F24" s="232"/>
      <c r="G24" s="232"/>
      <c r="H24" s="232"/>
      <c r="I24" s="232"/>
      <c r="J24" s="232"/>
      <c r="K24" s="232"/>
      <c r="L24" s="232"/>
      <c r="M24" s="232"/>
      <c r="N24" s="232" t="s">
        <v>89</v>
      </c>
      <c r="O24" s="233"/>
    </row>
    <row r="25" ht="15.75" thickTop="1"/>
  </sheetData>
  <sheetProtection/>
  <mergeCells count="4">
    <mergeCell ref="D5:F5"/>
    <mergeCell ref="G5:L5"/>
    <mergeCell ref="A1:G2"/>
    <mergeCell ref="A3:G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46"/>
  <sheetViews>
    <sheetView zoomScale="70" zoomScaleNormal="70" zoomScalePageLayoutView="0" workbookViewId="0" topLeftCell="A4">
      <selection activeCell="A27" sqref="A27:IV27"/>
    </sheetView>
  </sheetViews>
  <sheetFormatPr defaultColWidth="9.140625" defaultRowHeight="15"/>
  <cols>
    <col min="1" max="1" width="6.140625" style="0" customWidth="1"/>
    <col min="2" max="2" width="31.57421875" style="0" customWidth="1"/>
    <col min="3" max="3" width="13.8515625" style="0" customWidth="1"/>
    <col min="4" max="4" width="6.140625" style="0" customWidth="1"/>
    <col min="5" max="5" width="11.00390625" style="29" customWidth="1"/>
    <col min="6" max="6" width="6.421875" style="0" customWidth="1"/>
    <col min="7" max="7" width="8.28125" style="0" customWidth="1"/>
    <col min="8" max="8" width="8.7109375" style="0" customWidth="1"/>
    <col min="9" max="9" width="8.421875" style="0" customWidth="1"/>
    <col min="10" max="10" width="8.00390625" style="18" customWidth="1"/>
    <col min="11" max="11" width="6.57421875" style="0" customWidth="1"/>
    <col min="12" max="12" width="7.28125" style="0" customWidth="1"/>
    <col min="13" max="13" width="12.140625" style="0" customWidth="1"/>
    <col min="14" max="14" width="7.421875" style="0" customWidth="1"/>
  </cols>
  <sheetData>
    <row r="2" spans="1:14" ht="26.25" customHeight="1">
      <c r="A2" s="387" t="s">
        <v>71</v>
      </c>
      <c r="B2" s="387"/>
      <c r="C2" s="387"/>
      <c r="D2" s="387"/>
      <c r="E2" s="387"/>
      <c r="F2" s="387"/>
      <c r="G2" s="387"/>
      <c r="H2" s="387"/>
      <c r="I2" s="387"/>
      <c r="J2" s="387"/>
      <c r="K2" s="387"/>
      <c r="L2" s="387"/>
      <c r="M2" s="387"/>
      <c r="N2" s="387"/>
    </row>
    <row r="3" spans="1:14" ht="15.75">
      <c r="A3" s="388" t="s">
        <v>0</v>
      </c>
      <c r="B3" s="388" t="s">
        <v>1</v>
      </c>
      <c r="C3" s="388" t="s">
        <v>2</v>
      </c>
      <c r="D3" s="388" t="s">
        <v>3</v>
      </c>
      <c r="E3" s="388"/>
      <c r="F3" s="388"/>
      <c r="G3" s="388"/>
      <c r="H3" s="388"/>
      <c r="I3" s="388"/>
      <c r="J3" s="388"/>
      <c r="K3" s="388"/>
      <c r="L3" s="388"/>
      <c r="M3" s="1" t="s">
        <v>4</v>
      </c>
      <c r="N3" s="388" t="s">
        <v>6</v>
      </c>
    </row>
    <row r="4" spans="1:14" ht="110.25">
      <c r="A4" s="388"/>
      <c r="B4" s="388"/>
      <c r="C4" s="388"/>
      <c r="D4" s="2" t="s">
        <v>7</v>
      </c>
      <c r="E4" s="23" t="s">
        <v>8</v>
      </c>
      <c r="F4" s="2" t="s">
        <v>9</v>
      </c>
      <c r="G4" s="2" t="s">
        <v>10</v>
      </c>
      <c r="H4" s="2" t="s">
        <v>11</v>
      </c>
      <c r="I4" s="2" t="s">
        <v>12</v>
      </c>
      <c r="J4" s="2" t="s">
        <v>66</v>
      </c>
      <c r="K4" s="2" t="s">
        <v>13</v>
      </c>
      <c r="L4" s="2" t="s">
        <v>68</v>
      </c>
      <c r="M4" s="2" t="s">
        <v>5</v>
      </c>
      <c r="N4" s="388"/>
    </row>
    <row r="5" spans="1:14" ht="21" customHeight="1">
      <c r="A5" s="9" t="s">
        <v>14</v>
      </c>
      <c r="B5" s="8" t="s">
        <v>15</v>
      </c>
      <c r="C5" s="3"/>
      <c r="D5" s="3"/>
      <c r="E5" s="24">
        <v>0.21</v>
      </c>
      <c r="F5" s="3"/>
      <c r="G5" s="3"/>
      <c r="H5" s="3"/>
      <c r="I5" s="3"/>
      <c r="J5" s="3"/>
      <c r="K5" s="3"/>
      <c r="L5" s="3"/>
      <c r="M5" s="3"/>
      <c r="N5" s="3"/>
    </row>
    <row r="6" spans="1:14" ht="36.75" customHeight="1">
      <c r="A6" s="7" t="s">
        <v>16</v>
      </c>
      <c r="B6" s="6" t="s">
        <v>17</v>
      </c>
      <c r="C6" s="16" t="s">
        <v>64</v>
      </c>
      <c r="D6" s="3"/>
      <c r="E6" s="25">
        <v>0.21</v>
      </c>
      <c r="F6" s="3"/>
      <c r="G6" s="19">
        <v>0.21</v>
      </c>
      <c r="H6" s="3"/>
      <c r="I6" s="3"/>
      <c r="J6" s="3"/>
      <c r="L6" s="3"/>
      <c r="M6" s="3"/>
      <c r="N6" s="3"/>
    </row>
    <row r="7" spans="1:14" ht="15.75">
      <c r="A7" s="9" t="s">
        <v>18</v>
      </c>
      <c r="B7" s="8" t="s">
        <v>19</v>
      </c>
      <c r="C7" s="16"/>
      <c r="D7" s="3"/>
      <c r="E7" s="24">
        <f>E8+E9+E10+E11+E12</f>
        <v>8.09</v>
      </c>
      <c r="F7" s="3"/>
      <c r="G7" s="3"/>
      <c r="H7" s="3"/>
      <c r="I7" s="3"/>
      <c r="J7" s="3"/>
      <c r="L7" s="3"/>
      <c r="M7" s="3"/>
      <c r="N7" s="3"/>
    </row>
    <row r="8" spans="1:14" ht="37.5" customHeight="1">
      <c r="A8" s="7">
        <v>1</v>
      </c>
      <c r="B8" s="6" t="s">
        <v>20</v>
      </c>
      <c r="C8" s="16" t="s">
        <v>64</v>
      </c>
      <c r="D8" s="3"/>
      <c r="E8" s="25">
        <v>4.39</v>
      </c>
      <c r="F8" s="3"/>
      <c r="G8" s="3"/>
      <c r="H8" s="14">
        <f>E8</f>
        <v>4.39</v>
      </c>
      <c r="I8" s="3"/>
      <c r="J8" s="3"/>
      <c r="L8" s="3"/>
      <c r="M8" s="3"/>
      <c r="N8" s="3"/>
    </row>
    <row r="9" spans="1:14" ht="36.75" customHeight="1">
      <c r="A9" s="7">
        <v>2</v>
      </c>
      <c r="B9" s="6" t="s">
        <v>21</v>
      </c>
      <c r="C9" s="16" t="s">
        <v>64</v>
      </c>
      <c r="D9" s="3"/>
      <c r="E9" s="25">
        <v>0.7</v>
      </c>
      <c r="F9" s="3"/>
      <c r="G9" s="3"/>
      <c r="H9" s="3">
        <v>0.7</v>
      </c>
      <c r="I9" s="3"/>
      <c r="J9" s="3"/>
      <c r="L9" s="3"/>
      <c r="M9" s="3"/>
      <c r="N9" s="3"/>
    </row>
    <row r="10" spans="1:14" ht="36.75" customHeight="1">
      <c r="A10" s="7">
        <v>3</v>
      </c>
      <c r="B10" s="6" t="s">
        <v>22</v>
      </c>
      <c r="C10" s="16" t="s">
        <v>64</v>
      </c>
      <c r="D10" s="3"/>
      <c r="E10" s="25">
        <v>0.7</v>
      </c>
      <c r="F10" s="3"/>
      <c r="G10" s="3"/>
      <c r="H10" s="14">
        <f>E10</f>
        <v>0.7</v>
      </c>
      <c r="I10" s="3"/>
      <c r="J10" s="3"/>
      <c r="L10" s="3"/>
      <c r="M10" s="3"/>
      <c r="N10" s="3"/>
    </row>
    <row r="11" spans="1:14" ht="36.75" customHeight="1">
      <c r="A11" s="7">
        <v>4</v>
      </c>
      <c r="B11" s="6" t="s">
        <v>23</v>
      </c>
      <c r="C11" s="16" t="s">
        <v>64</v>
      </c>
      <c r="D11" s="3"/>
      <c r="E11" s="25">
        <v>0.8</v>
      </c>
      <c r="F11" s="3"/>
      <c r="G11" s="3"/>
      <c r="H11" s="3">
        <v>0.8</v>
      </c>
      <c r="I11" s="3"/>
      <c r="J11" s="3"/>
      <c r="L11" s="3"/>
      <c r="M11" s="3"/>
      <c r="N11" s="3"/>
    </row>
    <row r="12" spans="1:14" ht="88.5" customHeight="1">
      <c r="A12" s="7">
        <v>5</v>
      </c>
      <c r="B12" s="15" t="s">
        <v>24</v>
      </c>
      <c r="C12" s="16" t="s">
        <v>64</v>
      </c>
      <c r="D12" s="4"/>
      <c r="E12" s="25">
        <v>1.5</v>
      </c>
      <c r="F12" s="4"/>
      <c r="G12" s="4"/>
      <c r="H12" s="4"/>
      <c r="I12" s="5">
        <f>E12</f>
        <v>1.5</v>
      </c>
      <c r="J12" s="5"/>
      <c r="L12" s="4"/>
      <c r="M12" s="4"/>
      <c r="N12" s="4"/>
    </row>
    <row r="13" spans="1:14" ht="15.75">
      <c r="A13" s="9" t="s">
        <v>25</v>
      </c>
      <c r="B13" s="8" t="s">
        <v>26</v>
      </c>
      <c r="C13" s="16"/>
      <c r="D13" s="4"/>
      <c r="E13" s="24">
        <f>E14</f>
        <v>4</v>
      </c>
      <c r="F13" s="4"/>
      <c r="G13" s="4"/>
      <c r="H13" s="4"/>
      <c r="I13" s="4"/>
      <c r="J13" s="4"/>
      <c r="L13" s="4"/>
      <c r="M13" s="4"/>
      <c r="N13" s="4"/>
    </row>
    <row r="14" spans="1:14" ht="47.25" customHeight="1">
      <c r="A14" s="7">
        <v>1</v>
      </c>
      <c r="B14" s="6" t="s">
        <v>27</v>
      </c>
      <c r="C14" s="16" t="s">
        <v>64</v>
      </c>
      <c r="D14" s="4"/>
      <c r="E14" s="25">
        <v>4</v>
      </c>
      <c r="F14" s="4" t="s">
        <v>70</v>
      </c>
      <c r="G14" s="4"/>
      <c r="H14" s="4"/>
      <c r="I14" s="4"/>
      <c r="J14" s="5">
        <f>E14</f>
        <v>4</v>
      </c>
      <c r="L14" s="4"/>
      <c r="M14" s="4"/>
      <c r="N14" s="4"/>
    </row>
    <row r="15" spans="1:14" ht="24" customHeight="1">
      <c r="A15" s="9" t="s">
        <v>28</v>
      </c>
      <c r="B15" s="8" t="s">
        <v>29</v>
      </c>
      <c r="C15" s="16"/>
      <c r="D15" s="4"/>
      <c r="E15" s="24">
        <v>11.6</v>
      </c>
      <c r="F15" s="4"/>
      <c r="G15" s="4"/>
      <c r="H15" s="4"/>
      <c r="I15" s="4"/>
      <c r="J15" s="4"/>
      <c r="L15" s="4"/>
      <c r="M15" s="4"/>
      <c r="N15" s="4"/>
    </row>
    <row r="16" spans="1:14" ht="39.75" customHeight="1">
      <c r="A16" s="7">
        <v>1</v>
      </c>
      <c r="B16" s="6" t="s">
        <v>30</v>
      </c>
      <c r="C16" s="16" t="s">
        <v>64</v>
      </c>
      <c r="D16" s="4"/>
      <c r="E16" s="25">
        <v>0.7</v>
      </c>
      <c r="F16" s="4"/>
      <c r="G16" s="4"/>
      <c r="H16" s="5">
        <f>E16</f>
        <v>0.7</v>
      </c>
      <c r="I16" s="4"/>
      <c r="J16" s="4"/>
      <c r="L16" s="4"/>
      <c r="M16" s="4"/>
      <c r="N16" s="4"/>
    </row>
    <row r="17" spans="1:14" ht="37.5" customHeight="1">
      <c r="A17" s="7">
        <v>2</v>
      </c>
      <c r="B17" s="6" t="s">
        <v>31</v>
      </c>
      <c r="C17" s="16" t="s">
        <v>64</v>
      </c>
      <c r="D17" s="4"/>
      <c r="E17" s="25">
        <v>0.7</v>
      </c>
      <c r="F17" s="4"/>
      <c r="G17" s="4"/>
      <c r="H17" s="5">
        <f>E17</f>
        <v>0.7</v>
      </c>
      <c r="I17" s="4"/>
      <c r="J17" s="4"/>
      <c r="L17" s="4"/>
      <c r="M17" s="4"/>
      <c r="N17" s="4"/>
    </row>
    <row r="18" spans="1:14" ht="36.75" customHeight="1">
      <c r="A18" s="11">
        <v>3</v>
      </c>
      <c r="B18" s="12" t="s">
        <v>67</v>
      </c>
      <c r="C18" s="11" t="s">
        <v>64</v>
      </c>
      <c r="D18" s="4"/>
      <c r="E18" s="26">
        <v>0.08</v>
      </c>
      <c r="F18" s="4"/>
      <c r="G18" s="4"/>
      <c r="H18" s="4"/>
      <c r="I18" s="5">
        <f>E18</f>
        <v>0.08</v>
      </c>
      <c r="J18" s="4"/>
      <c r="L18" s="4"/>
      <c r="M18" s="4"/>
      <c r="N18" s="4"/>
    </row>
    <row r="19" spans="1:14" ht="39" customHeight="1">
      <c r="A19" s="7">
        <v>4</v>
      </c>
      <c r="B19" s="6" t="s">
        <v>32</v>
      </c>
      <c r="C19" s="16" t="s">
        <v>64</v>
      </c>
      <c r="D19" s="4"/>
      <c r="E19" s="25">
        <v>1.5</v>
      </c>
      <c r="F19" s="4"/>
      <c r="G19" s="4">
        <v>0.2</v>
      </c>
      <c r="H19" s="4"/>
      <c r="I19" s="4">
        <v>1.3</v>
      </c>
      <c r="J19" s="4"/>
      <c r="L19" s="4"/>
      <c r="M19" s="4"/>
      <c r="N19" s="4"/>
    </row>
    <row r="20" spans="1:14" ht="51.75" customHeight="1">
      <c r="A20" s="11">
        <v>6</v>
      </c>
      <c r="B20" s="6" t="s">
        <v>73</v>
      </c>
      <c r="C20" s="16" t="s">
        <v>64</v>
      </c>
      <c r="D20" s="4"/>
      <c r="E20" s="25">
        <v>1.68</v>
      </c>
      <c r="F20" s="4"/>
      <c r="G20" s="4"/>
      <c r="H20" s="4"/>
      <c r="I20" s="5">
        <f>E20</f>
        <v>1.68</v>
      </c>
      <c r="J20" s="4"/>
      <c r="L20" s="4"/>
      <c r="M20" s="4"/>
      <c r="N20" s="4"/>
    </row>
    <row r="21" spans="1:14" ht="37.5" customHeight="1">
      <c r="A21" s="7">
        <v>7</v>
      </c>
      <c r="B21" s="6" t="s">
        <v>33</v>
      </c>
      <c r="C21" s="16" t="s">
        <v>64</v>
      </c>
      <c r="D21" s="4"/>
      <c r="E21" s="25">
        <v>1</v>
      </c>
      <c r="F21" s="4"/>
      <c r="G21" s="4"/>
      <c r="H21" s="4">
        <v>0.5</v>
      </c>
      <c r="I21" s="4">
        <v>0.5</v>
      </c>
      <c r="J21" s="4"/>
      <c r="L21" s="4"/>
      <c r="M21" s="4"/>
      <c r="N21" s="4"/>
    </row>
    <row r="22" spans="1:14" ht="34.5" customHeight="1">
      <c r="A22" s="7">
        <v>11</v>
      </c>
      <c r="B22" s="6" t="s">
        <v>34</v>
      </c>
      <c r="C22" s="16" t="s">
        <v>65</v>
      </c>
      <c r="D22" s="4"/>
      <c r="E22" s="25">
        <v>2</v>
      </c>
      <c r="F22" s="4"/>
      <c r="G22" s="4"/>
      <c r="H22" s="4"/>
      <c r="I22" s="4"/>
      <c r="J22" s="4">
        <v>1.5</v>
      </c>
      <c r="L22" s="4"/>
      <c r="M22" s="4"/>
      <c r="N22" s="4"/>
    </row>
    <row r="23" spans="1:14" ht="46.5" customHeight="1">
      <c r="A23" s="11">
        <v>12</v>
      </c>
      <c r="B23" s="13" t="s">
        <v>35</v>
      </c>
      <c r="C23" s="16" t="s">
        <v>64</v>
      </c>
      <c r="D23" s="4"/>
      <c r="E23" s="25">
        <v>1.5</v>
      </c>
      <c r="F23" s="4"/>
      <c r="G23" s="4"/>
      <c r="H23" s="4"/>
      <c r="I23" s="5">
        <f>E23</f>
        <v>1.5</v>
      </c>
      <c r="J23" s="4"/>
      <c r="L23" s="4"/>
      <c r="M23" s="4"/>
      <c r="N23" s="4"/>
    </row>
    <row r="24" spans="1:14" ht="39" customHeight="1">
      <c r="A24" s="7">
        <v>13</v>
      </c>
      <c r="B24" s="6" t="s">
        <v>36</v>
      </c>
      <c r="C24" s="16" t="s">
        <v>64</v>
      </c>
      <c r="D24" s="4"/>
      <c r="E24" s="25">
        <v>1</v>
      </c>
      <c r="F24" s="4"/>
      <c r="G24" s="4"/>
      <c r="H24" s="4"/>
      <c r="I24" s="4"/>
      <c r="J24" s="5">
        <f>E24</f>
        <v>1</v>
      </c>
      <c r="L24" s="4"/>
      <c r="M24" s="4"/>
      <c r="N24" s="4"/>
    </row>
    <row r="25" spans="1:14" s="18" customFormat="1" ht="39" customHeight="1">
      <c r="A25" s="16">
        <v>14</v>
      </c>
      <c r="B25" s="6" t="s">
        <v>72</v>
      </c>
      <c r="C25" s="16" t="s">
        <v>64</v>
      </c>
      <c r="D25" s="4"/>
      <c r="E25" s="25">
        <v>1</v>
      </c>
      <c r="F25" s="4"/>
      <c r="G25" s="4"/>
      <c r="H25" s="4"/>
      <c r="I25" s="4"/>
      <c r="J25" s="5">
        <v>0.7</v>
      </c>
      <c r="L25" s="4"/>
      <c r="M25" s="4"/>
      <c r="N25" s="4"/>
    </row>
    <row r="26" spans="1:14" ht="27.75" customHeight="1">
      <c r="A26" s="9" t="s">
        <v>37</v>
      </c>
      <c r="B26" s="8" t="s">
        <v>38</v>
      </c>
      <c r="C26" s="16"/>
      <c r="D26" s="4"/>
      <c r="E26" s="24">
        <v>2.4</v>
      </c>
      <c r="F26" s="4"/>
      <c r="G26" s="4"/>
      <c r="H26" s="4"/>
      <c r="I26" s="4"/>
      <c r="J26" s="4"/>
      <c r="L26" s="4"/>
      <c r="M26" s="4"/>
      <c r="N26" s="4"/>
    </row>
    <row r="27" spans="1:14" ht="35.25" customHeight="1">
      <c r="A27" s="7">
        <v>1</v>
      </c>
      <c r="B27" s="6" t="s">
        <v>39</v>
      </c>
      <c r="C27" s="16" t="s">
        <v>64</v>
      </c>
      <c r="D27" s="4"/>
      <c r="E27" s="25">
        <v>0.6</v>
      </c>
      <c r="F27" s="4"/>
      <c r="G27" s="4"/>
      <c r="H27" s="4"/>
      <c r="I27" s="4"/>
      <c r="J27" s="4"/>
      <c r="L27" s="5">
        <f>E27</f>
        <v>0.6</v>
      </c>
      <c r="M27" s="4"/>
      <c r="N27" s="4"/>
    </row>
    <row r="28" spans="1:14" ht="39" customHeight="1">
      <c r="A28" s="7">
        <v>2</v>
      </c>
      <c r="B28" s="6" t="s">
        <v>40</v>
      </c>
      <c r="C28" s="16" t="s">
        <v>64</v>
      </c>
      <c r="D28" s="4"/>
      <c r="E28" s="25">
        <v>1.3</v>
      </c>
      <c r="F28" s="4"/>
      <c r="G28" s="4"/>
      <c r="H28" s="5">
        <f>E28</f>
        <v>1.3</v>
      </c>
      <c r="I28" s="4"/>
      <c r="J28" s="4"/>
      <c r="L28" s="4"/>
      <c r="M28" s="4"/>
      <c r="N28" s="4"/>
    </row>
    <row r="29" spans="1:14" ht="33" customHeight="1">
      <c r="A29" s="7">
        <v>3</v>
      </c>
      <c r="B29" s="6" t="s">
        <v>41</v>
      </c>
      <c r="C29" s="16" t="s">
        <v>64</v>
      </c>
      <c r="D29" s="4"/>
      <c r="E29" s="25">
        <v>0.2</v>
      </c>
      <c r="F29" s="4"/>
      <c r="G29" s="4"/>
      <c r="H29" s="5">
        <f>E29</f>
        <v>0.2</v>
      </c>
      <c r="I29" s="4"/>
      <c r="J29" s="4"/>
      <c r="L29" s="4"/>
      <c r="M29" s="4"/>
      <c r="N29" s="4"/>
    </row>
    <row r="30" spans="1:14" ht="47.25">
      <c r="A30" s="7">
        <v>4</v>
      </c>
      <c r="B30" s="10" t="s">
        <v>42</v>
      </c>
      <c r="C30" s="16" t="s">
        <v>64</v>
      </c>
      <c r="D30" s="4"/>
      <c r="E30" s="25">
        <v>0.2</v>
      </c>
      <c r="F30" s="4"/>
      <c r="G30" s="4"/>
      <c r="H30" s="4"/>
      <c r="I30" s="5">
        <f>E30</f>
        <v>0.2</v>
      </c>
      <c r="J30" s="4"/>
      <c r="L30" s="4"/>
      <c r="M30" s="4"/>
      <c r="N30" s="4"/>
    </row>
    <row r="31" spans="1:14" ht="47.25" customHeight="1">
      <c r="A31" s="7">
        <v>5</v>
      </c>
      <c r="B31" s="10" t="s">
        <v>43</v>
      </c>
      <c r="C31" s="16" t="s">
        <v>64</v>
      </c>
      <c r="D31" s="4"/>
      <c r="E31" s="25">
        <v>0.1</v>
      </c>
      <c r="F31" s="4"/>
      <c r="G31" s="4"/>
      <c r="H31" s="4"/>
      <c r="I31" s="5">
        <f>E31</f>
        <v>0.1</v>
      </c>
      <c r="J31" s="4"/>
      <c r="L31" s="4"/>
      <c r="M31" s="4"/>
      <c r="N31" s="4"/>
    </row>
    <row r="32" spans="1:14" ht="36.75" customHeight="1">
      <c r="A32" s="9" t="s">
        <v>44</v>
      </c>
      <c r="B32" s="8" t="s">
        <v>45</v>
      </c>
      <c r="C32" s="16"/>
      <c r="D32" s="4"/>
      <c r="E32" s="24">
        <v>0.3</v>
      </c>
      <c r="F32" s="4"/>
      <c r="G32" s="4"/>
      <c r="H32" s="4"/>
      <c r="I32" s="4"/>
      <c r="J32" s="4"/>
      <c r="L32" s="4"/>
      <c r="M32" s="4"/>
      <c r="N32" s="4"/>
    </row>
    <row r="33" spans="1:14" ht="47.25" customHeight="1">
      <c r="A33" s="7">
        <v>1</v>
      </c>
      <c r="B33" s="6" t="s">
        <v>46</v>
      </c>
      <c r="C33" s="16" t="s">
        <v>64</v>
      </c>
      <c r="D33" s="4"/>
      <c r="E33" s="25">
        <v>0.3</v>
      </c>
      <c r="F33" s="4"/>
      <c r="G33" s="4"/>
      <c r="H33" s="4"/>
      <c r="I33" s="5">
        <f>E33</f>
        <v>0.3</v>
      </c>
      <c r="J33" s="4"/>
      <c r="L33" s="4"/>
      <c r="M33" s="4"/>
      <c r="N33" s="4"/>
    </row>
    <row r="34" spans="1:14" ht="15.75">
      <c r="A34" s="9" t="s">
        <v>47</v>
      </c>
      <c r="B34" s="8" t="s">
        <v>48</v>
      </c>
      <c r="C34" s="16"/>
      <c r="D34" s="4"/>
      <c r="E34" s="24">
        <v>8.04</v>
      </c>
      <c r="F34" s="4"/>
      <c r="G34" s="4"/>
      <c r="H34" s="4"/>
      <c r="I34" s="4"/>
      <c r="J34" s="4"/>
      <c r="L34" s="4"/>
      <c r="M34" s="4"/>
      <c r="N34" s="4"/>
    </row>
    <row r="35" spans="1:14" ht="54" customHeight="1">
      <c r="A35" s="7">
        <v>1</v>
      </c>
      <c r="B35" s="6" t="s">
        <v>49</v>
      </c>
      <c r="C35" s="16" t="s">
        <v>64</v>
      </c>
      <c r="D35" s="4"/>
      <c r="E35" s="27">
        <v>8</v>
      </c>
      <c r="F35" s="4"/>
      <c r="G35" s="4"/>
      <c r="H35" s="4"/>
      <c r="I35" s="4"/>
      <c r="J35" s="5">
        <f>E35</f>
        <v>8</v>
      </c>
      <c r="L35" s="4"/>
      <c r="M35" s="4"/>
      <c r="N35" s="4"/>
    </row>
    <row r="36" spans="1:14" ht="47.25" customHeight="1">
      <c r="A36" s="7">
        <v>2</v>
      </c>
      <c r="B36" s="6" t="s">
        <v>50</v>
      </c>
      <c r="C36" s="16" t="s">
        <v>64</v>
      </c>
      <c r="D36" s="4"/>
      <c r="E36" s="25">
        <v>0.04</v>
      </c>
      <c r="F36" s="4"/>
      <c r="G36" s="4"/>
      <c r="H36" s="4"/>
      <c r="I36" s="5">
        <f>E36</f>
        <v>0.04</v>
      </c>
      <c r="J36" s="4"/>
      <c r="L36" s="4"/>
      <c r="M36" s="4"/>
      <c r="N36" s="4"/>
    </row>
    <row r="37" spans="1:14" ht="51.75" customHeight="1">
      <c r="A37" s="9" t="s">
        <v>51</v>
      </c>
      <c r="B37" s="8" t="s">
        <v>52</v>
      </c>
      <c r="C37" s="16"/>
      <c r="D37" s="4"/>
      <c r="E37" s="24">
        <v>4.5</v>
      </c>
      <c r="F37" s="4"/>
      <c r="G37" s="4"/>
      <c r="H37" s="4"/>
      <c r="I37" s="4"/>
      <c r="J37" s="4"/>
      <c r="L37" s="4"/>
      <c r="M37" s="4"/>
      <c r="N37" s="4"/>
    </row>
    <row r="38" spans="1:14" ht="47.25" customHeight="1">
      <c r="A38" s="7">
        <v>1</v>
      </c>
      <c r="B38" s="6" t="s">
        <v>53</v>
      </c>
      <c r="C38" s="16" t="s">
        <v>64</v>
      </c>
      <c r="D38" s="4"/>
      <c r="E38" s="25">
        <v>4.5</v>
      </c>
      <c r="F38" s="4"/>
      <c r="G38" s="4"/>
      <c r="H38" s="4"/>
      <c r="I38" s="4"/>
      <c r="J38" s="5">
        <f>E38</f>
        <v>4.5</v>
      </c>
      <c r="L38" s="4"/>
      <c r="M38" s="4"/>
      <c r="N38" s="4"/>
    </row>
    <row r="39" spans="1:14" ht="21" customHeight="1">
      <c r="A39" s="9" t="s">
        <v>54</v>
      </c>
      <c r="B39" s="8" t="s">
        <v>55</v>
      </c>
      <c r="C39" s="16"/>
      <c r="D39" s="4"/>
      <c r="E39" s="24">
        <v>15</v>
      </c>
      <c r="F39" s="4"/>
      <c r="G39" s="4"/>
      <c r="H39" s="4"/>
      <c r="I39" s="4"/>
      <c r="J39" s="4"/>
      <c r="L39" s="4"/>
      <c r="M39" s="4"/>
      <c r="N39" s="4"/>
    </row>
    <row r="40" spans="1:14" ht="47.25" customHeight="1">
      <c r="A40" s="7">
        <v>1</v>
      </c>
      <c r="B40" s="6" t="s">
        <v>56</v>
      </c>
      <c r="C40" s="16" t="s">
        <v>64</v>
      </c>
      <c r="D40" s="4"/>
      <c r="E40" s="25">
        <v>15</v>
      </c>
      <c r="F40" s="4"/>
      <c r="G40" s="4"/>
      <c r="H40" s="4"/>
      <c r="I40" s="4">
        <v>8</v>
      </c>
      <c r="J40" s="4">
        <v>7</v>
      </c>
      <c r="L40" s="4"/>
      <c r="M40" s="4"/>
      <c r="N40" s="4"/>
    </row>
    <row r="41" spans="1:14" ht="34.5" customHeight="1">
      <c r="A41" s="9" t="s">
        <v>57</v>
      </c>
      <c r="B41" s="8" t="s">
        <v>58</v>
      </c>
      <c r="C41" s="16"/>
      <c r="D41" s="4"/>
      <c r="E41" s="24">
        <v>30</v>
      </c>
      <c r="F41" s="4"/>
      <c r="G41" s="4"/>
      <c r="H41" s="4"/>
      <c r="I41" s="4"/>
      <c r="J41" s="4"/>
      <c r="L41" s="4"/>
      <c r="M41" s="4"/>
      <c r="N41" s="4"/>
    </row>
    <row r="42" spans="1:14" ht="47.25" customHeight="1">
      <c r="A42" s="7">
        <v>1</v>
      </c>
      <c r="B42" s="6" t="s">
        <v>59</v>
      </c>
      <c r="C42" s="16" t="s">
        <v>64</v>
      </c>
      <c r="D42" s="4"/>
      <c r="E42" s="25">
        <v>15</v>
      </c>
      <c r="F42" s="4"/>
      <c r="G42" s="4"/>
      <c r="H42" s="4"/>
      <c r="I42" s="4">
        <v>8</v>
      </c>
      <c r="J42" s="4">
        <v>7</v>
      </c>
      <c r="L42" s="4"/>
      <c r="M42" s="4"/>
      <c r="N42" s="4"/>
    </row>
    <row r="43" spans="1:14" ht="36.75" customHeight="1">
      <c r="A43" s="7">
        <v>2</v>
      </c>
      <c r="B43" s="6" t="s">
        <v>60</v>
      </c>
      <c r="C43" s="16" t="s">
        <v>64</v>
      </c>
      <c r="D43" s="4"/>
      <c r="E43" s="25">
        <v>15</v>
      </c>
      <c r="F43" s="4"/>
      <c r="G43" s="4"/>
      <c r="H43" s="4"/>
      <c r="I43" s="4">
        <v>8</v>
      </c>
      <c r="J43" s="4">
        <v>7</v>
      </c>
      <c r="L43" s="4"/>
      <c r="M43" s="4"/>
      <c r="N43" s="4"/>
    </row>
    <row r="44" spans="1:14" ht="22.5" customHeight="1">
      <c r="A44" s="9" t="s">
        <v>61</v>
      </c>
      <c r="B44" s="8" t="s">
        <v>62</v>
      </c>
      <c r="C44" s="17"/>
      <c r="D44" s="4"/>
      <c r="E44" s="24">
        <v>5</v>
      </c>
      <c r="F44" s="4"/>
      <c r="G44" s="4"/>
      <c r="H44" s="4"/>
      <c r="I44" s="4"/>
      <c r="J44" s="4"/>
      <c r="L44" s="4"/>
      <c r="M44" s="4"/>
      <c r="N44" s="4"/>
    </row>
    <row r="45" spans="1:14" ht="30" customHeight="1">
      <c r="A45" s="7">
        <v>1</v>
      </c>
      <c r="B45" s="6" t="s">
        <v>63</v>
      </c>
      <c r="C45" s="16" t="s">
        <v>64</v>
      </c>
      <c r="D45" s="4"/>
      <c r="E45" s="25">
        <v>5</v>
      </c>
      <c r="F45" s="4"/>
      <c r="G45" s="4"/>
      <c r="H45" s="4">
        <v>2</v>
      </c>
      <c r="I45" s="4"/>
      <c r="J45" s="5">
        <v>3</v>
      </c>
      <c r="L45" s="4"/>
      <c r="M45" s="4"/>
      <c r="N45" s="4"/>
    </row>
    <row r="46" spans="1:14" ht="18.75">
      <c r="A46" s="4"/>
      <c r="B46" s="20" t="s">
        <v>69</v>
      </c>
      <c r="C46" s="4"/>
      <c r="D46" s="4"/>
      <c r="E46" s="28">
        <f>E5+E7+E13+E15+E26+E32+E34+E37+E39+E41+E44</f>
        <v>89.14</v>
      </c>
      <c r="F46" s="22"/>
      <c r="G46" s="21">
        <f>G19+G6</f>
        <v>0.41000000000000003</v>
      </c>
      <c r="H46" s="21">
        <v>11.99</v>
      </c>
      <c r="I46" s="21">
        <f>I43+I42+I40+I36+I33+I31+I30+I23+I21+I20+I19+I18+I12</f>
        <v>31.2</v>
      </c>
      <c r="J46" s="21">
        <f>43+J25</f>
        <v>43.7</v>
      </c>
      <c r="K46" s="22">
        <f>'TOAN HUYEN'!K30+'TOAN HUYEN'!K27</f>
        <v>0.8</v>
      </c>
      <c r="L46" s="21">
        <f>L27</f>
        <v>0.6</v>
      </c>
      <c r="M46" s="4"/>
      <c r="N46" s="4"/>
    </row>
  </sheetData>
  <sheetProtection/>
  <mergeCells count="7">
    <mergeCell ref="A2:N2"/>
    <mergeCell ref="A3:A4"/>
    <mergeCell ref="B3:B4"/>
    <mergeCell ref="C3:C4"/>
    <mergeCell ref="D3:F3"/>
    <mergeCell ref="G3:L3"/>
    <mergeCell ref="N3:N4"/>
  </mergeCells>
  <printOptions/>
  <pageMargins left="0.3" right="0.25" top="0.4" bottom="0.2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63"/>
  <sheetViews>
    <sheetView zoomScale="70" zoomScaleNormal="70" zoomScalePageLayoutView="0" workbookViewId="0" topLeftCell="A4">
      <selection activeCell="A9" sqref="A9:L37"/>
    </sheetView>
  </sheetViews>
  <sheetFormatPr defaultColWidth="9.00390625" defaultRowHeight="15"/>
  <cols>
    <col min="1" max="1" width="4.140625" style="38" customWidth="1"/>
    <col min="2" max="2" width="47.7109375" style="38" customWidth="1"/>
    <col min="3" max="3" width="14.421875" style="38" customWidth="1"/>
    <col min="4" max="4" width="6.421875" style="78" customWidth="1"/>
    <col min="5" max="5" width="5.28125" style="38" customWidth="1"/>
    <col min="6" max="6" width="4.8515625" style="78" customWidth="1"/>
    <col min="7" max="7" width="4.421875" style="78" customWidth="1"/>
    <col min="8" max="8" width="4.7109375" style="78" customWidth="1"/>
    <col min="9" max="9" width="4.8515625" style="78" customWidth="1"/>
    <col min="10" max="10" width="4.57421875" style="78" customWidth="1"/>
    <col min="11" max="11" width="4.28125" style="78" customWidth="1"/>
    <col min="12" max="12" width="4.421875" style="78" customWidth="1"/>
    <col min="13" max="13" width="4.140625" style="38" customWidth="1"/>
    <col min="14" max="14" width="9.28125" style="38" customWidth="1"/>
    <col min="15" max="15" width="6.57421875" style="38" customWidth="1"/>
    <col min="16" max="16384" width="9.00390625" style="38" customWidth="1"/>
  </cols>
  <sheetData>
    <row r="1" spans="1:13" s="36" customFormat="1" ht="15.75">
      <c r="A1" s="31" t="s">
        <v>74</v>
      </c>
      <c r="B1" s="32"/>
      <c r="C1" s="32"/>
      <c r="D1" s="33"/>
      <c r="E1" s="34" t="s">
        <v>75</v>
      </c>
      <c r="F1" s="33"/>
      <c r="G1" s="33"/>
      <c r="H1" s="33"/>
      <c r="I1" s="33"/>
      <c r="J1" s="33"/>
      <c r="K1" s="33"/>
      <c r="L1" s="35"/>
      <c r="M1" s="31"/>
    </row>
    <row r="2" spans="1:13" s="36" customFormat="1" ht="15.75">
      <c r="A2" s="31" t="s">
        <v>76</v>
      </c>
      <c r="B2" s="32"/>
      <c r="C2" s="32"/>
      <c r="D2" s="33"/>
      <c r="E2" s="34" t="s">
        <v>77</v>
      </c>
      <c r="F2" s="33"/>
      <c r="G2" s="33"/>
      <c r="H2" s="33"/>
      <c r="I2" s="33"/>
      <c r="J2" s="33"/>
      <c r="K2" s="33"/>
      <c r="L2" s="35"/>
      <c r="M2" s="31"/>
    </row>
    <row r="3" spans="1:13" s="36" customFormat="1" ht="10.5" customHeight="1">
      <c r="A3" s="31"/>
      <c r="B3" s="32"/>
      <c r="C3" s="32"/>
      <c r="D3" s="33"/>
      <c r="E3" s="34"/>
      <c r="F3" s="33"/>
      <c r="G3" s="33"/>
      <c r="H3" s="33"/>
      <c r="I3" s="33"/>
      <c r="J3" s="33"/>
      <c r="K3" s="33"/>
      <c r="L3" s="35"/>
      <c r="M3" s="31"/>
    </row>
    <row r="4" spans="1:15" s="36" customFormat="1" ht="19.5" customHeight="1">
      <c r="A4" s="390" t="s">
        <v>78</v>
      </c>
      <c r="B4" s="390"/>
      <c r="C4" s="390"/>
      <c r="D4" s="390"/>
      <c r="E4" s="390"/>
      <c r="F4" s="390"/>
      <c r="G4" s="390"/>
      <c r="H4" s="390"/>
      <c r="I4" s="390"/>
      <c r="J4" s="390"/>
      <c r="K4" s="390"/>
      <c r="L4" s="390"/>
      <c r="M4" s="390"/>
      <c r="N4" s="390"/>
      <c r="O4" s="390"/>
    </row>
    <row r="5" spans="1:15" s="36" customFormat="1" ht="15.75">
      <c r="A5" s="390" t="s">
        <v>79</v>
      </c>
      <c r="B5" s="390"/>
      <c r="C5" s="390"/>
      <c r="D5" s="390"/>
      <c r="E5" s="390"/>
      <c r="F5" s="390"/>
      <c r="G5" s="390"/>
      <c r="H5" s="390"/>
      <c r="I5" s="390"/>
      <c r="J5" s="390"/>
      <c r="K5" s="390"/>
      <c r="L5" s="390"/>
      <c r="M5" s="390"/>
      <c r="N5" s="390"/>
      <c r="O5" s="390"/>
    </row>
    <row r="6" spans="4:12" s="36" customFormat="1" ht="12" customHeight="1">
      <c r="D6" s="37"/>
      <c r="F6" s="37"/>
      <c r="G6" s="37"/>
      <c r="H6" s="37"/>
      <c r="I6" s="37"/>
      <c r="J6" s="37"/>
      <c r="K6" s="37"/>
      <c r="L6" s="37"/>
    </row>
    <row r="7" spans="1:15" ht="16.5" customHeight="1">
      <c r="A7" s="391" t="s">
        <v>0</v>
      </c>
      <c r="B7" s="391" t="s">
        <v>80</v>
      </c>
      <c r="C7" s="392" t="s">
        <v>81</v>
      </c>
      <c r="D7" s="394" t="s">
        <v>3</v>
      </c>
      <c r="E7" s="394"/>
      <c r="F7" s="394"/>
      <c r="G7" s="395" t="s">
        <v>82</v>
      </c>
      <c r="H7" s="396"/>
      <c r="I7" s="396"/>
      <c r="J7" s="396"/>
      <c r="K7" s="396"/>
      <c r="L7" s="396"/>
      <c r="M7" s="397"/>
      <c r="N7" s="392" t="s">
        <v>6</v>
      </c>
      <c r="O7" s="392" t="s">
        <v>4</v>
      </c>
    </row>
    <row r="8" spans="1:15" ht="33.75" customHeight="1">
      <c r="A8" s="392"/>
      <c r="B8" s="392"/>
      <c r="C8" s="393"/>
      <c r="D8" s="39" t="s">
        <v>8</v>
      </c>
      <c r="E8" s="39" t="s">
        <v>83</v>
      </c>
      <c r="F8" s="39" t="s">
        <v>9</v>
      </c>
      <c r="G8" s="40" t="s">
        <v>84</v>
      </c>
      <c r="H8" s="40" t="s">
        <v>10</v>
      </c>
      <c r="I8" s="40" t="s">
        <v>11</v>
      </c>
      <c r="J8" s="40" t="s">
        <v>12</v>
      </c>
      <c r="K8" s="40" t="s">
        <v>13</v>
      </c>
      <c r="L8" s="40" t="s">
        <v>85</v>
      </c>
      <c r="M8" s="41" t="s">
        <v>86</v>
      </c>
      <c r="N8" s="393"/>
      <c r="O8" s="393"/>
    </row>
    <row r="9" spans="1:15" ht="20.25" customHeight="1">
      <c r="A9" s="42" t="s">
        <v>16</v>
      </c>
      <c r="B9" s="43" t="s">
        <v>87</v>
      </c>
      <c r="C9" s="44" t="s">
        <v>88</v>
      </c>
      <c r="D9" s="45">
        <v>0.12</v>
      </c>
      <c r="E9" s="46"/>
      <c r="F9" s="47"/>
      <c r="G9" s="48"/>
      <c r="H9" s="48"/>
      <c r="I9" s="45">
        <v>0.12</v>
      </c>
      <c r="J9" s="48"/>
      <c r="K9" s="48"/>
      <c r="L9" s="48"/>
      <c r="M9" s="49"/>
      <c r="N9" s="44" t="s">
        <v>89</v>
      </c>
      <c r="O9" s="50"/>
    </row>
    <row r="10" spans="1:15" ht="22.5" customHeight="1">
      <c r="A10" s="42" t="s">
        <v>90</v>
      </c>
      <c r="B10" s="51" t="s">
        <v>91</v>
      </c>
      <c r="C10" s="44" t="s">
        <v>88</v>
      </c>
      <c r="D10" s="45">
        <v>1.8</v>
      </c>
      <c r="E10" s="46"/>
      <c r="F10" s="47"/>
      <c r="G10" s="48"/>
      <c r="H10" s="48"/>
      <c r="I10" s="45">
        <v>1.8</v>
      </c>
      <c r="J10" s="48"/>
      <c r="K10" s="48"/>
      <c r="L10" s="48"/>
      <c r="M10" s="49"/>
      <c r="N10" s="44" t="s">
        <v>89</v>
      </c>
      <c r="O10" s="50"/>
    </row>
    <row r="11" spans="1:15" ht="17.25" customHeight="1">
      <c r="A11" s="42" t="s">
        <v>92</v>
      </c>
      <c r="B11" s="43" t="s">
        <v>93</v>
      </c>
      <c r="C11" s="44" t="s">
        <v>88</v>
      </c>
      <c r="D11" s="45">
        <v>0.25</v>
      </c>
      <c r="E11" s="46"/>
      <c r="F11" s="48"/>
      <c r="G11" s="48"/>
      <c r="H11" s="48"/>
      <c r="I11" s="45">
        <v>0.25</v>
      </c>
      <c r="J11" s="48"/>
      <c r="K11" s="48"/>
      <c r="L11" s="48"/>
      <c r="M11" s="52"/>
      <c r="N11" s="44" t="s">
        <v>89</v>
      </c>
      <c r="O11" s="50"/>
    </row>
    <row r="12" spans="1:15" ht="23.25" customHeight="1">
      <c r="A12" s="42" t="s">
        <v>94</v>
      </c>
      <c r="B12" s="51" t="s">
        <v>95</v>
      </c>
      <c r="C12" s="44" t="s">
        <v>88</v>
      </c>
      <c r="D12" s="45">
        <v>0.8</v>
      </c>
      <c r="E12" s="46"/>
      <c r="F12" s="48"/>
      <c r="G12" s="48"/>
      <c r="H12" s="48"/>
      <c r="I12" s="45">
        <v>0.8</v>
      </c>
      <c r="J12" s="48"/>
      <c r="K12" s="48"/>
      <c r="L12" s="48"/>
      <c r="M12" s="52"/>
      <c r="N12" s="44" t="s">
        <v>89</v>
      </c>
      <c r="O12" s="50"/>
    </row>
    <row r="13" spans="1:15" s="59" customFormat="1" ht="30.75" customHeight="1">
      <c r="A13" s="53" t="s">
        <v>96</v>
      </c>
      <c r="B13" s="51" t="s">
        <v>97</v>
      </c>
      <c r="C13" s="44" t="s">
        <v>88</v>
      </c>
      <c r="D13" s="45">
        <v>1.48</v>
      </c>
      <c r="E13" s="54"/>
      <c r="F13" s="55"/>
      <c r="G13" s="55"/>
      <c r="H13" s="55"/>
      <c r="I13" s="45">
        <v>1.48</v>
      </c>
      <c r="J13" s="55"/>
      <c r="K13" s="55"/>
      <c r="L13" s="55"/>
      <c r="M13" s="56"/>
      <c r="N13" s="57" t="s">
        <v>98</v>
      </c>
      <c r="O13" s="58"/>
    </row>
    <row r="14" spans="1:15" s="59" customFormat="1" ht="21.75" customHeight="1">
      <c r="A14" s="42" t="s">
        <v>99</v>
      </c>
      <c r="B14" s="51" t="s">
        <v>100</v>
      </c>
      <c r="C14" s="44" t="s">
        <v>88</v>
      </c>
      <c r="D14" s="45">
        <v>2.94</v>
      </c>
      <c r="E14" s="54"/>
      <c r="F14" s="55"/>
      <c r="G14" s="55"/>
      <c r="H14" s="55"/>
      <c r="I14" s="45">
        <v>2.94</v>
      </c>
      <c r="J14" s="55"/>
      <c r="K14" s="55"/>
      <c r="L14" s="55"/>
      <c r="M14" s="56"/>
      <c r="N14" s="57" t="s">
        <v>89</v>
      </c>
      <c r="O14" s="58"/>
    </row>
    <row r="15" spans="1:15" s="59" customFormat="1" ht="21" customHeight="1">
      <c r="A15" s="53" t="s">
        <v>101</v>
      </c>
      <c r="B15" s="51" t="s">
        <v>102</v>
      </c>
      <c r="C15" s="44" t="s">
        <v>88</v>
      </c>
      <c r="D15" s="45">
        <v>2.3</v>
      </c>
      <c r="E15" s="60"/>
      <c r="F15" s="55"/>
      <c r="G15" s="55"/>
      <c r="H15" s="55"/>
      <c r="I15" s="45">
        <v>2.3</v>
      </c>
      <c r="J15" s="55"/>
      <c r="K15" s="55"/>
      <c r="L15" s="55"/>
      <c r="M15" s="56"/>
      <c r="N15" s="57" t="s">
        <v>89</v>
      </c>
      <c r="O15" s="61"/>
    </row>
    <row r="16" spans="1:15" s="59" customFormat="1" ht="30" customHeight="1">
      <c r="A16" s="53" t="s">
        <v>103</v>
      </c>
      <c r="B16" s="51" t="s">
        <v>104</v>
      </c>
      <c r="C16" s="44" t="s">
        <v>88</v>
      </c>
      <c r="D16" s="45">
        <v>1.2</v>
      </c>
      <c r="E16" s="54"/>
      <c r="F16" s="55"/>
      <c r="G16" s="55"/>
      <c r="H16" s="55"/>
      <c r="I16" s="55"/>
      <c r="J16" s="45">
        <v>1.2</v>
      </c>
      <c r="K16" s="55"/>
      <c r="L16" s="45"/>
      <c r="M16" s="56"/>
      <c r="N16" s="57" t="s">
        <v>89</v>
      </c>
      <c r="O16" s="58"/>
    </row>
    <row r="17" spans="1:15" s="59" customFormat="1" ht="18.75" customHeight="1">
      <c r="A17" s="53" t="s">
        <v>105</v>
      </c>
      <c r="B17" s="43" t="s">
        <v>106</v>
      </c>
      <c r="C17" s="44" t="s">
        <v>88</v>
      </c>
      <c r="D17" s="55">
        <v>0.5</v>
      </c>
      <c r="E17" s="54"/>
      <c r="F17" s="55"/>
      <c r="G17" s="55"/>
      <c r="H17" s="55"/>
      <c r="I17" s="55">
        <v>0.2</v>
      </c>
      <c r="J17" s="55">
        <v>0.3</v>
      </c>
      <c r="K17" s="55"/>
      <c r="L17" s="55"/>
      <c r="M17" s="56"/>
      <c r="N17" s="57" t="s">
        <v>89</v>
      </c>
      <c r="O17" s="58"/>
    </row>
    <row r="18" spans="1:15" s="59" customFormat="1" ht="36" customHeight="1">
      <c r="A18" s="53" t="s">
        <v>107</v>
      </c>
      <c r="B18" s="43" t="s">
        <v>108</v>
      </c>
      <c r="C18" s="44" t="s">
        <v>88</v>
      </c>
      <c r="D18" s="55">
        <v>1</v>
      </c>
      <c r="E18" s="54"/>
      <c r="F18" s="55"/>
      <c r="G18" s="55"/>
      <c r="H18" s="55"/>
      <c r="I18" s="55">
        <v>0.5</v>
      </c>
      <c r="J18" s="55">
        <v>0.5</v>
      </c>
      <c r="K18" s="55"/>
      <c r="L18" s="55"/>
      <c r="M18" s="56"/>
      <c r="N18" s="57" t="s">
        <v>89</v>
      </c>
      <c r="O18" s="58"/>
    </row>
    <row r="19" spans="1:15" s="59" customFormat="1" ht="21" customHeight="1">
      <c r="A19" s="53" t="s">
        <v>109</v>
      </c>
      <c r="B19" s="51" t="s">
        <v>110</v>
      </c>
      <c r="C19" s="44" t="s">
        <v>88</v>
      </c>
      <c r="D19" s="45">
        <v>0.2</v>
      </c>
      <c r="E19" s="54"/>
      <c r="F19" s="55"/>
      <c r="G19" s="55"/>
      <c r="H19" s="55"/>
      <c r="I19" s="55"/>
      <c r="J19" s="55"/>
      <c r="K19" s="55"/>
      <c r="L19" s="55"/>
      <c r="M19" s="56"/>
      <c r="N19" s="57" t="s">
        <v>89</v>
      </c>
      <c r="O19" s="58"/>
    </row>
    <row r="20" spans="1:15" s="59" customFormat="1" ht="31.5" customHeight="1">
      <c r="A20" s="53" t="s">
        <v>111</v>
      </c>
      <c r="B20" s="51" t="s">
        <v>112</v>
      </c>
      <c r="C20" s="44" t="s">
        <v>88</v>
      </c>
      <c r="D20" s="45">
        <v>0.237</v>
      </c>
      <c r="E20" s="54"/>
      <c r="F20" s="55"/>
      <c r="G20" s="55"/>
      <c r="H20" s="55"/>
      <c r="I20" s="55"/>
      <c r="J20" s="55"/>
      <c r="K20" s="55"/>
      <c r="L20" s="55"/>
      <c r="M20" s="56"/>
      <c r="N20" s="57" t="s">
        <v>89</v>
      </c>
      <c r="O20" s="58"/>
    </row>
    <row r="21" spans="1:15" s="59" customFormat="1" ht="26.25" customHeight="1">
      <c r="A21" s="53" t="s">
        <v>113</v>
      </c>
      <c r="B21" s="43" t="s">
        <v>114</v>
      </c>
      <c r="C21" s="44" t="s">
        <v>88</v>
      </c>
      <c r="D21" s="45">
        <v>2</v>
      </c>
      <c r="E21" s="54"/>
      <c r="F21" s="55"/>
      <c r="G21" s="55"/>
      <c r="H21" s="55"/>
      <c r="I21" s="55"/>
      <c r="J21" s="55"/>
      <c r="K21" s="55"/>
      <c r="L21" s="55"/>
      <c r="M21" s="56"/>
      <c r="N21" s="57" t="s">
        <v>89</v>
      </c>
      <c r="O21" s="58"/>
    </row>
    <row r="22" spans="1:15" s="59" customFormat="1" ht="26.25" customHeight="1">
      <c r="A22" s="53" t="s">
        <v>115</v>
      </c>
      <c r="B22" s="43" t="s">
        <v>116</v>
      </c>
      <c r="C22" s="44" t="s">
        <v>88</v>
      </c>
      <c r="D22" s="45">
        <v>0.25</v>
      </c>
      <c r="E22" s="54"/>
      <c r="F22" s="55"/>
      <c r="G22" s="55"/>
      <c r="H22" s="55"/>
      <c r="I22" s="55"/>
      <c r="J22" s="45">
        <v>0.25</v>
      </c>
      <c r="K22" s="55"/>
      <c r="L22" s="55"/>
      <c r="M22" s="56"/>
      <c r="N22" s="57" t="s">
        <v>89</v>
      </c>
      <c r="O22" s="58"/>
    </row>
    <row r="23" spans="1:15" s="59" customFormat="1" ht="33.75" customHeight="1">
      <c r="A23" s="53" t="s">
        <v>117</v>
      </c>
      <c r="B23" s="43" t="s">
        <v>118</v>
      </c>
      <c r="C23" s="44" t="s">
        <v>88</v>
      </c>
      <c r="D23" s="45">
        <v>0.25</v>
      </c>
      <c r="E23" s="54"/>
      <c r="F23" s="55"/>
      <c r="G23" s="55"/>
      <c r="H23" s="55"/>
      <c r="I23" s="55"/>
      <c r="J23" s="45">
        <v>0.25</v>
      </c>
      <c r="K23" s="55"/>
      <c r="L23" s="55"/>
      <c r="M23" s="56"/>
      <c r="N23" s="57" t="s">
        <v>89</v>
      </c>
      <c r="O23" s="58"/>
    </row>
    <row r="24" spans="1:15" s="59" customFormat="1" ht="33.75" customHeight="1">
      <c r="A24" s="53" t="s">
        <v>119</v>
      </c>
      <c r="B24" s="43" t="s">
        <v>120</v>
      </c>
      <c r="C24" s="44" t="s">
        <v>88</v>
      </c>
      <c r="D24" s="45">
        <v>0.32</v>
      </c>
      <c r="E24" s="54"/>
      <c r="F24" s="55"/>
      <c r="G24" s="55"/>
      <c r="H24" s="55"/>
      <c r="I24" s="55"/>
      <c r="J24" s="45">
        <v>0.32</v>
      </c>
      <c r="K24" s="55"/>
      <c r="L24" s="55"/>
      <c r="M24" s="56"/>
      <c r="N24" s="57" t="s">
        <v>89</v>
      </c>
      <c r="O24" s="58"/>
    </row>
    <row r="25" spans="1:15" s="59" customFormat="1" ht="26.25" customHeight="1">
      <c r="A25" s="53" t="s">
        <v>121</v>
      </c>
      <c r="B25" s="62" t="s">
        <v>122</v>
      </c>
      <c r="C25" s="44" t="s">
        <v>88</v>
      </c>
      <c r="D25" s="45">
        <v>0.62</v>
      </c>
      <c r="E25" s="54"/>
      <c r="F25" s="55"/>
      <c r="G25" s="55"/>
      <c r="H25" s="55"/>
      <c r="I25" s="55"/>
      <c r="J25" s="45">
        <v>0.62</v>
      </c>
      <c r="K25" s="55"/>
      <c r="L25" s="55"/>
      <c r="M25" s="56"/>
      <c r="N25" s="57" t="s">
        <v>89</v>
      </c>
      <c r="O25" s="58"/>
    </row>
    <row r="26" spans="1:15" s="59" customFormat="1" ht="26.25" customHeight="1">
      <c r="A26" s="53" t="s">
        <v>123</v>
      </c>
      <c r="B26" s="63" t="s">
        <v>124</v>
      </c>
      <c r="C26" s="44" t="s">
        <v>88</v>
      </c>
      <c r="D26" s="45">
        <v>1</v>
      </c>
      <c r="E26" s="54"/>
      <c r="F26" s="55"/>
      <c r="G26" s="55"/>
      <c r="H26" s="55"/>
      <c r="I26" s="55"/>
      <c r="J26" s="45">
        <v>1</v>
      </c>
      <c r="K26" s="55"/>
      <c r="L26" s="55"/>
      <c r="M26" s="56"/>
      <c r="N26" s="57" t="s">
        <v>89</v>
      </c>
      <c r="O26" s="58"/>
    </row>
    <row r="27" spans="1:15" s="59" customFormat="1" ht="30.75" customHeight="1">
      <c r="A27" s="53" t="s">
        <v>125</v>
      </c>
      <c r="B27" s="43" t="s">
        <v>126</v>
      </c>
      <c r="C27" s="44" t="s">
        <v>88</v>
      </c>
      <c r="D27" s="45">
        <v>1</v>
      </c>
      <c r="E27" s="54"/>
      <c r="F27" s="55"/>
      <c r="G27" s="55"/>
      <c r="H27" s="55"/>
      <c r="I27" s="45">
        <v>1</v>
      </c>
      <c r="J27" s="55"/>
      <c r="K27" s="55"/>
      <c r="L27" s="55"/>
      <c r="M27" s="56"/>
      <c r="N27" s="57" t="s">
        <v>89</v>
      </c>
      <c r="O27" s="58"/>
    </row>
    <row r="28" spans="1:15" s="59" customFormat="1" ht="32.25" customHeight="1">
      <c r="A28" s="53" t="s">
        <v>127</v>
      </c>
      <c r="B28" s="43" t="s">
        <v>128</v>
      </c>
      <c r="C28" s="44" t="s">
        <v>88</v>
      </c>
      <c r="D28" s="45">
        <v>0.82</v>
      </c>
      <c r="E28" s="54"/>
      <c r="F28" s="55"/>
      <c r="G28" s="55"/>
      <c r="H28" s="55"/>
      <c r="I28" s="45">
        <v>0.82</v>
      </c>
      <c r="J28" s="55"/>
      <c r="K28" s="55"/>
      <c r="L28" s="55"/>
      <c r="M28" s="56"/>
      <c r="N28" s="57" t="s">
        <v>89</v>
      </c>
      <c r="O28" s="58"/>
    </row>
    <row r="29" spans="1:15" s="59" customFormat="1" ht="29.25" customHeight="1">
      <c r="A29" s="53" t="s">
        <v>129</v>
      </c>
      <c r="B29" s="51" t="s">
        <v>130</v>
      </c>
      <c r="C29" s="44" t="s">
        <v>88</v>
      </c>
      <c r="D29" s="45">
        <v>1.4</v>
      </c>
      <c r="E29" s="54"/>
      <c r="F29" s="55"/>
      <c r="G29" s="55"/>
      <c r="H29" s="55"/>
      <c r="I29" s="45">
        <v>1.4</v>
      </c>
      <c r="J29" s="55"/>
      <c r="K29" s="55"/>
      <c r="L29" s="55"/>
      <c r="M29" s="56"/>
      <c r="N29" s="57" t="s">
        <v>89</v>
      </c>
      <c r="O29" s="58"/>
    </row>
    <row r="30" spans="1:15" s="59" customFormat="1" ht="26.25" customHeight="1">
      <c r="A30" s="53" t="s">
        <v>131</v>
      </c>
      <c r="B30" s="51" t="s">
        <v>132</v>
      </c>
      <c r="C30" s="44" t="s">
        <v>88</v>
      </c>
      <c r="D30" s="45">
        <v>0.2</v>
      </c>
      <c r="E30" s="54"/>
      <c r="F30" s="55"/>
      <c r="G30" s="55"/>
      <c r="H30" s="55"/>
      <c r="I30" s="55"/>
      <c r="J30" s="45">
        <v>0.2</v>
      </c>
      <c r="K30" s="55"/>
      <c r="L30" s="55"/>
      <c r="M30" s="56"/>
      <c r="N30" s="57" t="s">
        <v>89</v>
      </c>
      <c r="O30" s="58"/>
    </row>
    <row r="31" spans="1:15" s="59" customFormat="1" ht="26.25" customHeight="1">
      <c r="A31" s="53" t="s">
        <v>133</v>
      </c>
      <c r="B31" s="51" t="s">
        <v>134</v>
      </c>
      <c r="C31" s="44" t="s">
        <v>88</v>
      </c>
      <c r="D31" s="45">
        <v>0.5</v>
      </c>
      <c r="E31" s="54"/>
      <c r="F31" s="55"/>
      <c r="G31" s="55"/>
      <c r="H31" s="55"/>
      <c r="I31" s="55"/>
      <c r="J31" s="45">
        <v>0.5</v>
      </c>
      <c r="K31" s="55"/>
      <c r="L31" s="55"/>
      <c r="M31" s="56"/>
      <c r="N31" s="57" t="s">
        <v>89</v>
      </c>
      <c r="O31" s="58"/>
    </row>
    <row r="32" spans="1:15" s="59" customFormat="1" ht="26.25" customHeight="1">
      <c r="A32" s="53" t="s">
        <v>135</v>
      </c>
      <c r="B32" s="64" t="s">
        <v>136</v>
      </c>
      <c r="C32" s="44" t="s">
        <v>88</v>
      </c>
      <c r="D32" s="65">
        <v>0.2</v>
      </c>
      <c r="E32" s="54"/>
      <c r="F32" s="55"/>
      <c r="G32" s="55"/>
      <c r="H32" s="55"/>
      <c r="I32" s="55"/>
      <c r="J32" s="65">
        <v>0.2</v>
      </c>
      <c r="K32" s="55"/>
      <c r="L32" s="55"/>
      <c r="M32" s="56"/>
      <c r="N32" s="57" t="s">
        <v>89</v>
      </c>
      <c r="O32" s="58"/>
    </row>
    <row r="33" spans="1:15" s="59" customFormat="1" ht="22.5" customHeight="1">
      <c r="A33" s="53" t="s">
        <v>137</v>
      </c>
      <c r="B33" s="64" t="s">
        <v>138</v>
      </c>
      <c r="C33" s="44" t="s">
        <v>88</v>
      </c>
      <c r="D33" s="65">
        <v>0.2</v>
      </c>
      <c r="E33" s="54"/>
      <c r="F33" s="55"/>
      <c r="G33" s="55"/>
      <c r="H33" s="55"/>
      <c r="I33" s="55"/>
      <c r="J33" s="65">
        <v>0.2</v>
      </c>
      <c r="K33" s="55"/>
      <c r="L33" s="55"/>
      <c r="M33" s="56"/>
      <c r="N33" s="57" t="s">
        <v>89</v>
      </c>
      <c r="O33" s="58"/>
    </row>
    <row r="34" spans="1:15" s="59" customFormat="1" ht="22.5" customHeight="1">
      <c r="A34" s="53" t="s">
        <v>139</v>
      </c>
      <c r="B34" s="64" t="s">
        <v>140</v>
      </c>
      <c r="C34" s="44" t="s">
        <v>88</v>
      </c>
      <c r="D34" s="65">
        <v>0.2</v>
      </c>
      <c r="E34" s="54"/>
      <c r="F34" s="55"/>
      <c r="G34" s="55"/>
      <c r="H34" s="55"/>
      <c r="I34" s="55"/>
      <c r="J34" s="65">
        <v>0.2</v>
      </c>
      <c r="K34" s="55"/>
      <c r="L34" s="55"/>
      <c r="M34" s="56"/>
      <c r="N34" s="57" t="s">
        <v>89</v>
      </c>
      <c r="O34" s="58"/>
    </row>
    <row r="35" spans="1:15" s="59" customFormat="1" ht="28.5" customHeight="1">
      <c r="A35" s="53" t="s">
        <v>141</v>
      </c>
      <c r="B35" s="51" t="s">
        <v>142</v>
      </c>
      <c r="C35" s="44" t="s">
        <v>88</v>
      </c>
      <c r="D35" s="66">
        <v>0.09</v>
      </c>
      <c r="E35" s="54"/>
      <c r="F35" s="55"/>
      <c r="G35" s="55"/>
      <c r="H35" s="55"/>
      <c r="I35" s="55"/>
      <c r="J35" s="55"/>
      <c r="K35" s="55"/>
      <c r="L35" s="66">
        <v>0.09</v>
      </c>
      <c r="M35" s="56"/>
      <c r="N35" s="57" t="s">
        <v>89</v>
      </c>
      <c r="O35" s="58"/>
    </row>
    <row r="36" spans="1:15" s="59" customFormat="1" ht="22.5" customHeight="1">
      <c r="A36" s="53" t="s">
        <v>143</v>
      </c>
      <c r="B36" s="51" t="s">
        <v>144</v>
      </c>
      <c r="C36" s="44" t="s">
        <v>88</v>
      </c>
      <c r="D36" s="45">
        <v>0.2</v>
      </c>
      <c r="E36" s="54"/>
      <c r="F36" s="55"/>
      <c r="G36" s="55"/>
      <c r="H36" s="55"/>
      <c r="I36" s="45">
        <v>0.2</v>
      </c>
      <c r="J36" s="55"/>
      <c r="K36" s="55"/>
      <c r="L36" s="55"/>
      <c r="M36" s="56"/>
      <c r="N36" s="57" t="s">
        <v>89</v>
      </c>
      <c r="O36" s="58"/>
    </row>
    <row r="37" spans="1:15" s="59" customFormat="1" ht="20.25" customHeight="1">
      <c r="A37" s="53" t="s">
        <v>145</v>
      </c>
      <c r="B37" s="51" t="s">
        <v>146</v>
      </c>
      <c r="C37" s="44" t="s">
        <v>88</v>
      </c>
      <c r="D37" s="67">
        <v>1.38</v>
      </c>
      <c r="E37" s="54"/>
      <c r="F37" s="55"/>
      <c r="G37" s="55"/>
      <c r="H37" s="55"/>
      <c r="I37" s="67">
        <v>1.38</v>
      </c>
      <c r="J37" s="55"/>
      <c r="K37" s="55"/>
      <c r="L37" s="55"/>
      <c r="M37" s="56"/>
      <c r="N37" s="57" t="s">
        <v>89</v>
      </c>
      <c r="O37" s="58"/>
    </row>
    <row r="38" spans="1:15" ht="17.25" customHeight="1">
      <c r="A38" s="398" t="s">
        <v>147</v>
      </c>
      <c r="B38" s="399"/>
      <c r="C38" s="52"/>
      <c r="D38" s="68">
        <f>SUM(D9:D37)</f>
        <v>23.45699999999999</v>
      </c>
      <c r="E38" s="69">
        <f>SUM(E9:E37)</f>
        <v>0</v>
      </c>
      <c r="F38" s="69">
        <f>SUM(F9:F37)</f>
        <v>0</v>
      </c>
      <c r="G38" s="69"/>
      <c r="H38" s="69"/>
      <c r="I38" s="69"/>
      <c r="J38" s="69"/>
      <c r="K38" s="69"/>
      <c r="L38" s="69"/>
      <c r="M38" s="69"/>
      <c r="N38" s="52"/>
      <c r="O38" s="70"/>
    </row>
    <row r="39" spans="1:15" ht="15.75">
      <c r="A39" s="36"/>
      <c r="B39" s="71"/>
      <c r="C39" s="71"/>
      <c r="D39" s="72"/>
      <c r="E39" s="400" t="s">
        <v>148</v>
      </c>
      <c r="F39" s="400"/>
      <c r="G39" s="400"/>
      <c r="H39" s="400"/>
      <c r="I39" s="400"/>
      <c r="J39" s="400"/>
      <c r="K39" s="400"/>
      <c r="L39" s="400"/>
      <c r="M39" s="400"/>
      <c r="N39" s="400"/>
      <c r="O39" s="400"/>
    </row>
    <row r="40" spans="1:15" ht="15.75">
      <c r="A40" s="36"/>
      <c r="B40" s="73"/>
      <c r="C40" s="73"/>
      <c r="D40" s="72"/>
      <c r="E40" s="389" t="s">
        <v>149</v>
      </c>
      <c r="F40" s="389"/>
      <c r="G40" s="389"/>
      <c r="H40" s="389"/>
      <c r="I40" s="389"/>
      <c r="J40" s="389"/>
      <c r="K40" s="389"/>
      <c r="L40" s="389"/>
      <c r="M40" s="389"/>
      <c r="N40" s="389"/>
      <c r="O40" s="389"/>
    </row>
    <row r="41" spans="1:15" ht="15.75">
      <c r="A41" s="36"/>
      <c r="B41" s="34" t="s">
        <v>150</v>
      </c>
      <c r="C41" s="32"/>
      <c r="D41" s="72"/>
      <c r="E41" s="389" t="s">
        <v>151</v>
      </c>
      <c r="F41" s="389"/>
      <c r="G41" s="389"/>
      <c r="H41" s="389"/>
      <c r="I41" s="389"/>
      <c r="J41" s="389"/>
      <c r="K41" s="389"/>
      <c r="L41" s="389"/>
      <c r="M41" s="389"/>
      <c r="N41" s="389"/>
      <c r="O41" s="389"/>
    </row>
    <row r="42" spans="1:15" ht="15.75">
      <c r="A42" s="36"/>
      <c r="B42" s="32"/>
      <c r="C42" s="32"/>
      <c r="D42" s="72"/>
      <c r="E42" s="32"/>
      <c r="F42" s="74"/>
      <c r="G42" s="74"/>
      <c r="H42" s="74"/>
      <c r="I42" s="74"/>
      <c r="J42" s="74"/>
      <c r="K42" s="74"/>
      <c r="L42" s="74"/>
      <c r="M42" s="71"/>
      <c r="N42" s="71"/>
      <c r="O42" s="75"/>
    </row>
    <row r="43" spans="1:15" ht="15.75">
      <c r="A43" s="36"/>
      <c r="B43" s="32"/>
      <c r="C43" s="32"/>
      <c r="D43" s="72"/>
      <c r="E43" s="32"/>
      <c r="F43" s="74"/>
      <c r="G43" s="74"/>
      <c r="H43" s="74"/>
      <c r="I43" s="74"/>
      <c r="J43" s="74"/>
      <c r="K43" s="74"/>
      <c r="L43" s="74"/>
      <c r="M43" s="71"/>
      <c r="N43" s="71"/>
      <c r="O43" s="75"/>
    </row>
    <row r="44" spans="1:15" ht="15.75">
      <c r="A44" s="36"/>
      <c r="B44" s="32"/>
      <c r="C44" s="32"/>
      <c r="D44" s="72"/>
      <c r="E44" s="32"/>
      <c r="F44" s="74"/>
      <c r="G44" s="74"/>
      <c r="H44" s="74"/>
      <c r="I44" s="74"/>
      <c r="J44" s="74"/>
      <c r="K44" s="74"/>
      <c r="L44" s="74"/>
      <c r="M44" s="71"/>
      <c r="N44" s="71"/>
      <c r="O44" s="75"/>
    </row>
    <row r="45" spans="1:15" ht="15.75">
      <c r="A45" s="36"/>
      <c r="B45" s="34" t="s">
        <v>152</v>
      </c>
      <c r="C45" s="32"/>
      <c r="D45" s="72"/>
      <c r="E45" s="389" t="s">
        <v>153</v>
      </c>
      <c r="F45" s="389"/>
      <c r="G45" s="389"/>
      <c r="H45" s="389"/>
      <c r="I45" s="389"/>
      <c r="J45" s="389"/>
      <c r="K45" s="389"/>
      <c r="L45" s="389"/>
      <c r="M45" s="389"/>
      <c r="N45" s="389"/>
      <c r="O45" s="389"/>
    </row>
    <row r="46" spans="2:15" ht="15.75">
      <c r="B46" s="75"/>
      <c r="C46" s="75"/>
      <c r="D46" s="76"/>
      <c r="E46" s="75"/>
      <c r="F46" s="77"/>
      <c r="G46" s="77"/>
      <c r="H46" s="77"/>
      <c r="I46" s="77"/>
      <c r="J46" s="77"/>
      <c r="K46" s="77"/>
      <c r="L46" s="77"/>
      <c r="M46" s="75"/>
      <c r="N46" s="75"/>
      <c r="O46" s="75"/>
    </row>
    <row r="47" spans="4:14" ht="12.75">
      <c r="D47" s="37"/>
      <c r="E47" s="36"/>
      <c r="M47" s="36"/>
      <c r="N47" s="36"/>
    </row>
    <row r="63" ht="12.75">
      <c r="C63" s="78"/>
    </row>
  </sheetData>
  <sheetProtection/>
  <mergeCells count="14">
    <mergeCell ref="N7:N8"/>
    <mergeCell ref="O7:O8"/>
    <mergeCell ref="A38:B38"/>
    <mergeCell ref="E39:O39"/>
    <mergeCell ref="E40:O40"/>
    <mergeCell ref="E41:O41"/>
    <mergeCell ref="E45:O45"/>
    <mergeCell ref="A4:O4"/>
    <mergeCell ref="A5:O5"/>
    <mergeCell ref="A7:A8"/>
    <mergeCell ref="B7:B8"/>
    <mergeCell ref="C7:C8"/>
    <mergeCell ref="D7:F7"/>
    <mergeCell ref="G7:M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55"/>
  <sheetViews>
    <sheetView zoomScalePageLayoutView="0" workbookViewId="0" topLeftCell="A1">
      <selection activeCell="A9" sqref="A9:M29"/>
    </sheetView>
  </sheetViews>
  <sheetFormatPr defaultColWidth="9.00390625" defaultRowHeight="15"/>
  <cols>
    <col min="1" max="1" width="4.140625" style="80" customWidth="1"/>
    <col min="2" max="2" width="47.7109375" style="80" customWidth="1"/>
    <col min="3" max="3" width="15.140625" style="80" customWidth="1"/>
    <col min="4" max="4" width="6.421875" style="121" customWidth="1"/>
    <col min="5" max="5" width="8.140625" style="122" customWidth="1"/>
    <col min="6" max="6" width="7.421875" style="121" customWidth="1"/>
    <col min="7" max="7" width="5.00390625" style="121" customWidth="1"/>
    <col min="8" max="8" width="5.8515625" style="121" customWidth="1"/>
    <col min="9" max="9" width="6.140625" style="121" customWidth="1"/>
    <col min="10" max="11" width="6.00390625" style="121" customWidth="1"/>
    <col min="12" max="12" width="5.421875" style="121" customWidth="1"/>
    <col min="13" max="13" width="5.57421875" style="122" customWidth="1"/>
    <col min="14" max="14" width="9.28125" style="80" customWidth="1"/>
    <col min="15" max="15" width="10.28125" style="80" customWidth="1"/>
    <col min="16" max="16384" width="9.00390625" style="80" customWidth="1"/>
  </cols>
  <sheetData>
    <row r="1" spans="1:13" s="89" customFormat="1" ht="18">
      <c r="A1" s="91" t="s">
        <v>154</v>
      </c>
      <c r="B1" s="91"/>
      <c r="C1" s="91"/>
      <c r="D1" s="79"/>
      <c r="E1" s="79" t="s">
        <v>75</v>
      </c>
      <c r="F1" s="79"/>
      <c r="G1" s="79"/>
      <c r="H1" s="79"/>
      <c r="I1" s="79"/>
      <c r="J1" s="79"/>
      <c r="K1" s="79"/>
      <c r="L1" s="79"/>
      <c r="M1" s="99"/>
    </row>
    <row r="2" spans="1:13" s="89" customFormat="1" ht="18">
      <c r="A2" s="91" t="s">
        <v>166</v>
      </c>
      <c r="B2" s="91"/>
      <c r="C2" s="91"/>
      <c r="D2" s="79"/>
      <c r="E2" s="79" t="s">
        <v>77</v>
      </c>
      <c r="F2" s="79"/>
      <c r="G2" s="79"/>
      <c r="H2" s="79"/>
      <c r="I2" s="79"/>
      <c r="J2" s="79"/>
      <c r="K2" s="79"/>
      <c r="L2" s="79"/>
      <c r="M2" s="99"/>
    </row>
    <row r="3" spans="1:13" s="89" customFormat="1" ht="10.5" customHeight="1">
      <c r="A3" s="91"/>
      <c r="B3" s="91"/>
      <c r="C3" s="91"/>
      <c r="D3" s="79"/>
      <c r="E3" s="79"/>
      <c r="F3" s="79"/>
      <c r="G3" s="79"/>
      <c r="H3" s="79"/>
      <c r="I3" s="79"/>
      <c r="J3" s="79"/>
      <c r="K3" s="79"/>
      <c r="L3" s="79"/>
      <c r="M3" s="99"/>
    </row>
    <row r="4" spans="1:15" s="89" customFormat="1" ht="19.5" customHeight="1">
      <c r="A4" s="402"/>
      <c r="B4" s="402"/>
      <c r="C4" s="402"/>
      <c r="D4" s="402"/>
      <c r="E4" s="402"/>
      <c r="F4" s="402"/>
      <c r="G4" s="402"/>
      <c r="H4" s="402"/>
      <c r="I4" s="402"/>
      <c r="J4" s="402"/>
      <c r="K4" s="402"/>
      <c r="L4" s="402"/>
      <c r="M4" s="402"/>
      <c r="N4" s="402"/>
      <c r="O4" s="402"/>
    </row>
    <row r="5" spans="1:15" s="89" customFormat="1" ht="39.75" customHeight="1">
      <c r="A5" s="403" t="s">
        <v>167</v>
      </c>
      <c r="B5" s="403"/>
      <c r="C5" s="403"/>
      <c r="D5" s="403"/>
      <c r="E5" s="403"/>
      <c r="F5" s="403"/>
      <c r="G5" s="403"/>
      <c r="H5" s="403"/>
      <c r="I5" s="403"/>
      <c r="J5" s="403"/>
      <c r="K5" s="403"/>
      <c r="L5" s="403"/>
      <c r="M5" s="403"/>
      <c r="N5" s="403"/>
      <c r="O5" s="403"/>
    </row>
    <row r="6" spans="4:13" s="89" customFormat="1" ht="12" customHeight="1">
      <c r="D6" s="100"/>
      <c r="E6" s="101"/>
      <c r="F6" s="100"/>
      <c r="G6" s="100"/>
      <c r="H6" s="100"/>
      <c r="I6" s="100"/>
      <c r="J6" s="100"/>
      <c r="K6" s="100"/>
      <c r="L6" s="100"/>
      <c r="M6" s="101"/>
    </row>
    <row r="7" spans="1:15" ht="16.5" customHeight="1">
      <c r="A7" s="404" t="s">
        <v>0</v>
      </c>
      <c r="B7" s="404" t="s">
        <v>80</v>
      </c>
      <c r="C7" s="405" t="s">
        <v>81</v>
      </c>
      <c r="D7" s="407" t="s">
        <v>3</v>
      </c>
      <c r="E7" s="407"/>
      <c r="F7" s="407"/>
      <c r="G7" s="408" t="s">
        <v>82</v>
      </c>
      <c r="H7" s="409"/>
      <c r="I7" s="409"/>
      <c r="J7" s="409"/>
      <c r="K7" s="409"/>
      <c r="L7" s="409"/>
      <c r="M7" s="410"/>
      <c r="N7" s="405" t="s">
        <v>6</v>
      </c>
      <c r="O7" s="405" t="s">
        <v>4</v>
      </c>
    </row>
    <row r="8" spans="1:15" ht="33.75" customHeight="1">
      <c r="A8" s="405"/>
      <c r="B8" s="405"/>
      <c r="C8" s="406"/>
      <c r="D8" s="102" t="s">
        <v>8</v>
      </c>
      <c r="E8" s="102" t="s">
        <v>83</v>
      </c>
      <c r="F8" s="102" t="s">
        <v>9</v>
      </c>
      <c r="G8" s="103" t="s">
        <v>84</v>
      </c>
      <c r="H8" s="103" t="s">
        <v>10</v>
      </c>
      <c r="I8" s="104" t="s">
        <v>11</v>
      </c>
      <c r="J8" s="104" t="s">
        <v>12</v>
      </c>
      <c r="K8" s="103" t="s">
        <v>13</v>
      </c>
      <c r="L8" s="104" t="s">
        <v>85</v>
      </c>
      <c r="M8" s="105" t="s">
        <v>86</v>
      </c>
      <c r="N8" s="406"/>
      <c r="O8" s="406"/>
    </row>
    <row r="9" spans="1:15" ht="20.25" customHeight="1">
      <c r="A9" s="82" t="s">
        <v>16</v>
      </c>
      <c r="B9" s="83" t="s">
        <v>17</v>
      </c>
      <c r="C9" s="82" t="s">
        <v>168</v>
      </c>
      <c r="D9" s="106">
        <v>0.2</v>
      </c>
      <c r="E9" s="107">
        <v>0</v>
      </c>
      <c r="F9" s="106">
        <f>D9</f>
        <v>0.2</v>
      </c>
      <c r="G9" s="106"/>
      <c r="H9" s="106"/>
      <c r="I9" s="106"/>
      <c r="J9" s="106"/>
      <c r="K9" s="106"/>
      <c r="L9" s="106"/>
      <c r="M9" s="108">
        <v>0.165</v>
      </c>
      <c r="N9" s="82" t="s">
        <v>89</v>
      </c>
      <c r="O9" s="83"/>
    </row>
    <row r="10" spans="1:15" ht="34.5" customHeight="1">
      <c r="A10" s="82" t="s">
        <v>90</v>
      </c>
      <c r="B10" s="83" t="s">
        <v>169</v>
      </c>
      <c r="C10" s="82" t="s">
        <v>168</v>
      </c>
      <c r="D10" s="106">
        <v>3</v>
      </c>
      <c r="E10" s="107"/>
      <c r="F10" s="106">
        <v>3</v>
      </c>
      <c r="G10" s="106"/>
      <c r="H10" s="106"/>
      <c r="I10" s="106">
        <v>1</v>
      </c>
      <c r="J10" s="106">
        <v>2</v>
      </c>
      <c r="K10" s="106"/>
      <c r="L10" s="106"/>
      <c r="M10" s="108"/>
      <c r="N10" s="82" t="s">
        <v>89</v>
      </c>
      <c r="O10" s="98"/>
    </row>
    <row r="11" spans="1:15" ht="17.25" customHeight="1">
      <c r="A11" s="82" t="s">
        <v>92</v>
      </c>
      <c r="B11" s="83" t="s">
        <v>170</v>
      </c>
      <c r="C11" s="82" t="s">
        <v>168</v>
      </c>
      <c r="D11" s="106">
        <v>4</v>
      </c>
      <c r="E11" s="107"/>
      <c r="F11" s="106">
        <v>4</v>
      </c>
      <c r="G11" s="106"/>
      <c r="H11" s="106"/>
      <c r="I11" s="106"/>
      <c r="J11" s="106">
        <v>3</v>
      </c>
      <c r="K11" s="106"/>
      <c r="L11" s="106">
        <v>1</v>
      </c>
      <c r="M11" s="109"/>
      <c r="N11" s="82" t="s">
        <v>89</v>
      </c>
      <c r="O11" s="83"/>
    </row>
    <row r="12" spans="1:15" ht="17.25" customHeight="1">
      <c r="A12" s="82" t="s">
        <v>94</v>
      </c>
      <c r="B12" s="83" t="s">
        <v>171</v>
      </c>
      <c r="C12" s="82" t="s">
        <v>168</v>
      </c>
      <c r="D12" s="106">
        <v>1</v>
      </c>
      <c r="E12" s="107"/>
      <c r="F12" s="106">
        <v>1</v>
      </c>
      <c r="G12" s="106"/>
      <c r="H12" s="106"/>
      <c r="I12" s="106">
        <v>0.5</v>
      </c>
      <c r="J12" s="106">
        <v>0.5</v>
      </c>
      <c r="K12" s="106"/>
      <c r="L12" s="106"/>
      <c r="M12" s="109"/>
      <c r="N12" s="82" t="s">
        <v>89</v>
      </c>
      <c r="O12" s="83"/>
    </row>
    <row r="13" spans="1:15" ht="17.25" customHeight="1">
      <c r="A13" s="82" t="s">
        <v>96</v>
      </c>
      <c r="B13" s="83" t="s">
        <v>172</v>
      </c>
      <c r="C13" s="82" t="s">
        <v>168</v>
      </c>
      <c r="D13" s="106">
        <v>1</v>
      </c>
      <c r="E13" s="107"/>
      <c r="F13" s="106">
        <v>1</v>
      </c>
      <c r="G13" s="106"/>
      <c r="H13" s="106"/>
      <c r="I13" s="106">
        <v>0.5</v>
      </c>
      <c r="J13" s="106">
        <v>0.5</v>
      </c>
      <c r="K13" s="106"/>
      <c r="L13" s="106"/>
      <c r="M13" s="109"/>
      <c r="N13" s="82" t="s">
        <v>89</v>
      </c>
      <c r="O13" s="83"/>
    </row>
    <row r="14" spans="1:15" s="93" customFormat="1" ht="48.75" customHeight="1">
      <c r="A14" s="82" t="s">
        <v>99</v>
      </c>
      <c r="B14" s="86" t="s">
        <v>160</v>
      </c>
      <c r="C14" s="82" t="s">
        <v>168</v>
      </c>
      <c r="D14" s="110">
        <v>2</v>
      </c>
      <c r="E14" s="111"/>
      <c r="F14" s="110">
        <v>2</v>
      </c>
      <c r="G14" s="110"/>
      <c r="H14" s="110"/>
      <c r="I14" s="110"/>
      <c r="J14" s="110">
        <v>2</v>
      </c>
      <c r="K14" s="110"/>
      <c r="L14" s="110"/>
      <c r="M14" s="112"/>
      <c r="N14" s="85" t="s">
        <v>89</v>
      </c>
      <c r="O14" s="86"/>
    </row>
    <row r="15" spans="1:15" s="93" customFormat="1" ht="34.5" customHeight="1">
      <c r="A15" s="82" t="s">
        <v>101</v>
      </c>
      <c r="B15" s="86" t="s">
        <v>173</v>
      </c>
      <c r="C15" s="82" t="s">
        <v>168</v>
      </c>
      <c r="D15" s="110">
        <v>0.5</v>
      </c>
      <c r="E15" s="111"/>
      <c r="F15" s="110">
        <v>0.5</v>
      </c>
      <c r="G15" s="110"/>
      <c r="H15" s="110"/>
      <c r="I15" s="110"/>
      <c r="J15" s="110">
        <v>0.5</v>
      </c>
      <c r="K15" s="110"/>
      <c r="L15" s="110"/>
      <c r="M15" s="112"/>
      <c r="N15" s="85" t="s">
        <v>89</v>
      </c>
      <c r="O15" s="86"/>
    </row>
    <row r="16" spans="1:15" s="93" customFormat="1" ht="34.5" customHeight="1">
      <c r="A16" s="82" t="s">
        <v>103</v>
      </c>
      <c r="B16" s="86" t="s">
        <v>174</v>
      </c>
      <c r="C16" s="82" t="s">
        <v>168</v>
      </c>
      <c r="D16" s="87">
        <v>0.15</v>
      </c>
      <c r="E16" s="111"/>
      <c r="F16" s="87">
        <v>0.15</v>
      </c>
      <c r="G16" s="87">
        <v>0.05</v>
      </c>
      <c r="H16" s="110"/>
      <c r="I16" s="87">
        <v>0.05</v>
      </c>
      <c r="J16" s="87">
        <v>0.05</v>
      </c>
      <c r="K16" s="87"/>
      <c r="L16" s="110"/>
      <c r="M16" s="112"/>
      <c r="N16" s="85" t="s">
        <v>89</v>
      </c>
      <c r="O16" s="86"/>
    </row>
    <row r="17" spans="1:15" s="93" customFormat="1" ht="34.5" customHeight="1">
      <c r="A17" s="82" t="s">
        <v>105</v>
      </c>
      <c r="B17" s="86" t="s">
        <v>175</v>
      </c>
      <c r="C17" s="82" t="s">
        <v>168</v>
      </c>
      <c r="D17" s="110">
        <v>1.5</v>
      </c>
      <c r="E17" s="111"/>
      <c r="F17" s="110">
        <v>1.5</v>
      </c>
      <c r="G17" s="87"/>
      <c r="H17" s="110"/>
      <c r="I17" s="87"/>
      <c r="J17" s="110">
        <v>1</v>
      </c>
      <c r="K17" s="87"/>
      <c r="L17" s="110">
        <v>0.5</v>
      </c>
      <c r="M17" s="112"/>
      <c r="N17" s="85" t="s">
        <v>89</v>
      </c>
      <c r="O17" s="86"/>
    </row>
    <row r="18" spans="1:15" s="93" customFormat="1" ht="37.5" customHeight="1">
      <c r="A18" s="82" t="s">
        <v>107</v>
      </c>
      <c r="B18" s="86" t="s">
        <v>176</v>
      </c>
      <c r="C18" s="82" t="s">
        <v>168</v>
      </c>
      <c r="D18" s="110">
        <v>1.5</v>
      </c>
      <c r="E18" s="111"/>
      <c r="F18" s="110">
        <v>1.5</v>
      </c>
      <c r="G18" s="110"/>
      <c r="H18" s="110"/>
      <c r="I18" s="110"/>
      <c r="J18" s="110">
        <v>1.5</v>
      </c>
      <c r="K18" s="110"/>
      <c r="L18" s="110"/>
      <c r="M18" s="112"/>
      <c r="N18" s="85" t="s">
        <v>89</v>
      </c>
      <c r="O18" s="94"/>
    </row>
    <row r="19" spans="1:15" s="93" customFormat="1" ht="37.5" customHeight="1">
      <c r="A19" s="82" t="s">
        <v>109</v>
      </c>
      <c r="B19" s="86" t="s">
        <v>177</v>
      </c>
      <c r="C19" s="82" t="s">
        <v>168</v>
      </c>
      <c r="D19" s="110">
        <v>0.5</v>
      </c>
      <c r="E19" s="111"/>
      <c r="F19" s="110">
        <v>0.5</v>
      </c>
      <c r="G19" s="110"/>
      <c r="H19" s="110"/>
      <c r="I19" s="110"/>
      <c r="J19" s="110">
        <v>0.5</v>
      </c>
      <c r="K19" s="110"/>
      <c r="L19" s="110"/>
      <c r="M19" s="112"/>
      <c r="N19" s="85" t="s">
        <v>89</v>
      </c>
      <c r="O19" s="94"/>
    </row>
    <row r="20" spans="1:15" s="93" customFormat="1" ht="37.5" customHeight="1">
      <c r="A20" s="82" t="s">
        <v>111</v>
      </c>
      <c r="B20" s="86" t="s">
        <v>178</v>
      </c>
      <c r="C20" s="82" t="s">
        <v>168</v>
      </c>
      <c r="D20" s="110">
        <v>1.1</v>
      </c>
      <c r="E20" s="111"/>
      <c r="F20" s="110">
        <v>1.1</v>
      </c>
      <c r="G20" s="110"/>
      <c r="H20" s="110"/>
      <c r="I20" s="110"/>
      <c r="J20" s="110">
        <v>0.7</v>
      </c>
      <c r="K20" s="110"/>
      <c r="L20" s="110">
        <v>0.4</v>
      </c>
      <c r="M20" s="112"/>
      <c r="N20" s="85" t="s">
        <v>89</v>
      </c>
      <c r="O20" s="94"/>
    </row>
    <row r="21" spans="1:15" s="93" customFormat="1" ht="37.5" customHeight="1">
      <c r="A21" s="82" t="s">
        <v>113</v>
      </c>
      <c r="B21" s="113" t="s">
        <v>179</v>
      </c>
      <c r="C21" s="82" t="s">
        <v>168</v>
      </c>
      <c r="D21" s="110">
        <v>0.5</v>
      </c>
      <c r="E21" s="111"/>
      <c r="F21" s="110">
        <v>0.5</v>
      </c>
      <c r="G21" s="110">
        <v>0.1</v>
      </c>
      <c r="H21" s="110"/>
      <c r="I21" s="110"/>
      <c r="J21" s="110"/>
      <c r="K21" s="110"/>
      <c r="L21" s="110"/>
      <c r="M21" s="114">
        <v>0.4</v>
      </c>
      <c r="N21" s="85" t="s">
        <v>89</v>
      </c>
      <c r="O21" s="94"/>
    </row>
    <row r="22" spans="1:15" s="93" customFormat="1" ht="37.5" customHeight="1">
      <c r="A22" s="82" t="s">
        <v>115</v>
      </c>
      <c r="B22" s="113" t="s">
        <v>180</v>
      </c>
      <c r="C22" s="82" t="s">
        <v>168</v>
      </c>
      <c r="D22" s="110">
        <v>0.3</v>
      </c>
      <c r="E22" s="111">
        <v>0</v>
      </c>
      <c r="F22" s="110">
        <v>0.3</v>
      </c>
      <c r="G22" s="110"/>
      <c r="H22" s="110"/>
      <c r="I22" s="110"/>
      <c r="J22" s="110"/>
      <c r="K22" s="110"/>
      <c r="L22" s="110"/>
      <c r="M22" s="114">
        <v>0.3</v>
      </c>
      <c r="N22" s="85" t="s">
        <v>89</v>
      </c>
      <c r="O22" s="94"/>
    </row>
    <row r="23" spans="1:15" s="93" customFormat="1" ht="37.5" customHeight="1">
      <c r="A23" s="82" t="s">
        <v>117</v>
      </c>
      <c r="B23" s="113" t="s">
        <v>181</v>
      </c>
      <c r="C23" s="82" t="s">
        <v>168</v>
      </c>
      <c r="D23" s="110">
        <v>0.2</v>
      </c>
      <c r="E23" s="111">
        <v>0</v>
      </c>
      <c r="F23" s="110">
        <v>0.2</v>
      </c>
      <c r="G23" s="110"/>
      <c r="H23" s="110"/>
      <c r="I23" s="110"/>
      <c r="J23" s="110">
        <v>0.2</v>
      </c>
      <c r="K23" s="110"/>
      <c r="L23" s="110"/>
      <c r="M23" s="112"/>
      <c r="N23" s="85" t="s">
        <v>89</v>
      </c>
      <c r="O23" s="94"/>
    </row>
    <row r="24" spans="1:15" s="93" customFormat="1" ht="37.5" customHeight="1">
      <c r="A24" s="82" t="s">
        <v>119</v>
      </c>
      <c r="B24" s="113" t="s">
        <v>182</v>
      </c>
      <c r="C24" s="82" t="s">
        <v>168</v>
      </c>
      <c r="D24" s="110">
        <v>5</v>
      </c>
      <c r="E24" s="111"/>
      <c r="F24" s="110">
        <v>5</v>
      </c>
      <c r="G24" s="110">
        <v>5</v>
      </c>
      <c r="H24" s="110"/>
      <c r="I24" s="110"/>
      <c r="J24" s="110"/>
      <c r="K24" s="110"/>
      <c r="L24" s="110"/>
      <c r="M24" s="112"/>
      <c r="N24" s="85" t="s">
        <v>89</v>
      </c>
      <c r="O24" s="94"/>
    </row>
    <row r="25" spans="1:15" s="93" customFormat="1" ht="37.5" customHeight="1">
      <c r="A25" s="82" t="s">
        <v>121</v>
      </c>
      <c r="B25" s="113" t="s">
        <v>183</v>
      </c>
      <c r="C25" s="82" t="s">
        <v>168</v>
      </c>
      <c r="D25" s="110">
        <v>30</v>
      </c>
      <c r="E25" s="111"/>
      <c r="F25" s="110">
        <v>30</v>
      </c>
      <c r="G25" s="110"/>
      <c r="H25" s="110"/>
      <c r="I25" s="110"/>
      <c r="J25" s="110">
        <v>30</v>
      </c>
      <c r="K25" s="110"/>
      <c r="L25" s="110"/>
      <c r="M25" s="112"/>
      <c r="N25" s="85" t="s">
        <v>89</v>
      </c>
      <c r="O25" s="94"/>
    </row>
    <row r="26" spans="1:15" s="93" customFormat="1" ht="37.5" customHeight="1">
      <c r="A26" s="82" t="s">
        <v>123</v>
      </c>
      <c r="B26" s="113" t="s">
        <v>184</v>
      </c>
      <c r="C26" s="82" t="s">
        <v>168</v>
      </c>
      <c r="D26" s="110">
        <v>1.5</v>
      </c>
      <c r="E26" s="111"/>
      <c r="F26" s="110">
        <v>1.5</v>
      </c>
      <c r="G26" s="110"/>
      <c r="H26" s="110"/>
      <c r="I26" s="110"/>
      <c r="J26" s="110">
        <v>1.5</v>
      </c>
      <c r="K26" s="110"/>
      <c r="L26" s="110"/>
      <c r="M26" s="112"/>
      <c r="N26" s="85" t="s">
        <v>89</v>
      </c>
      <c r="O26" s="94"/>
    </row>
    <row r="27" spans="1:15" s="93" customFormat="1" ht="37.5" customHeight="1">
      <c r="A27" s="82" t="s">
        <v>125</v>
      </c>
      <c r="B27" s="113" t="s">
        <v>185</v>
      </c>
      <c r="C27" s="82" t="s">
        <v>168</v>
      </c>
      <c r="D27" s="110">
        <v>1</v>
      </c>
      <c r="E27" s="111"/>
      <c r="F27" s="110">
        <v>1</v>
      </c>
      <c r="G27" s="110"/>
      <c r="H27" s="110"/>
      <c r="I27" s="110"/>
      <c r="J27" s="110">
        <v>1</v>
      </c>
      <c r="K27" s="110"/>
      <c r="L27" s="110"/>
      <c r="M27" s="112"/>
      <c r="N27" s="85" t="s">
        <v>89</v>
      </c>
      <c r="O27" s="94"/>
    </row>
    <row r="28" spans="1:15" s="93" customFormat="1" ht="37.5" customHeight="1">
      <c r="A28" s="82" t="s">
        <v>127</v>
      </c>
      <c r="B28" s="113" t="s">
        <v>186</v>
      </c>
      <c r="C28" s="82" t="s">
        <v>168</v>
      </c>
      <c r="D28" s="110">
        <v>62</v>
      </c>
      <c r="E28" s="111"/>
      <c r="F28" s="110">
        <v>62</v>
      </c>
      <c r="G28" s="110"/>
      <c r="H28" s="110"/>
      <c r="I28" s="110"/>
      <c r="J28" s="110">
        <v>15</v>
      </c>
      <c r="K28" s="110"/>
      <c r="L28" s="110">
        <v>47</v>
      </c>
      <c r="M28" s="112"/>
      <c r="N28" s="85" t="s">
        <v>89</v>
      </c>
      <c r="O28" s="94"/>
    </row>
    <row r="29" spans="1:15" s="93" customFormat="1" ht="37.5" customHeight="1">
      <c r="A29" s="82" t="s">
        <v>129</v>
      </c>
      <c r="B29" s="113" t="s">
        <v>187</v>
      </c>
      <c r="C29" s="82" t="s">
        <v>168</v>
      </c>
      <c r="D29" s="110">
        <v>12.6</v>
      </c>
      <c r="E29" s="111"/>
      <c r="F29" s="110">
        <v>12.6</v>
      </c>
      <c r="G29" s="110"/>
      <c r="H29" s="110"/>
      <c r="I29" s="110">
        <v>5</v>
      </c>
      <c r="J29" s="110">
        <v>7.6</v>
      </c>
      <c r="K29" s="110"/>
      <c r="L29" s="110"/>
      <c r="M29" s="112"/>
      <c r="N29" s="85" t="s">
        <v>89</v>
      </c>
      <c r="O29" s="94"/>
    </row>
    <row r="30" spans="1:15" ht="17.25" customHeight="1">
      <c r="A30" s="411" t="s">
        <v>147</v>
      </c>
      <c r="B30" s="412"/>
      <c r="C30" s="96"/>
      <c r="D30" s="115">
        <f>SUM(D9:D29)</f>
        <v>129.55</v>
      </c>
      <c r="E30" s="115">
        <f>SUM(E9:E29)</f>
        <v>0</v>
      </c>
      <c r="F30" s="115">
        <f>SUM(F9:F29)</f>
        <v>129.55</v>
      </c>
      <c r="G30" s="115"/>
      <c r="H30" s="115"/>
      <c r="I30" s="115">
        <f>SUM(I9:I29)</f>
        <v>7.05</v>
      </c>
      <c r="J30" s="115">
        <f>SUM(J9:J29)</f>
        <v>67.55</v>
      </c>
      <c r="K30" s="115">
        <f>SUM(K9:K29)</f>
        <v>0</v>
      </c>
      <c r="L30" s="115">
        <f>SUM(L9:L29)</f>
        <v>48.9</v>
      </c>
      <c r="M30" s="115">
        <f>SUM(M9:M29)</f>
        <v>0.865</v>
      </c>
      <c r="N30" s="96"/>
      <c r="O30" s="95"/>
    </row>
    <row r="31" spans="1:15" ht="18">
      <c r="A31" s="84"/>
      <c r="B31" s="84"/>
      <c r="C31" s="84"/>
      <c r="D31" s="116"/>
      <c r="E31" s="413" t="s">
        <v>188</v>
      </c>
      <c r="F31" s="413"/>
      <c r="G31" s="413"/>
      <c r="H31" s="413"/>
      <c r="I31" s="413"/>
      <c r="J31" s="413"/>
      <c r="K31" s="413"/>
      <c r="L31" s="413"/>
      <c r="M31" s="413"/>
      <c r="N31" s="413"/>
      <c r="O31" s="413"/>
    </row>
    <row r="32" spans="1:15" ht="18">
      <c r="A32" s="84"/>
      <c r="B32" s="92"/>
      <c r="C32" s="92"/>
      <c r="D32" s="100"/>
      <c r="E32" s="401" t="s">
        <v>149</v>
      </c>
      <c r="F32" s="401"/>
      <c r="G32" s="401"/>
      <c r="H32" s="401"/>
      <c r="I32" s="401"/>
      <c r="J32" s="401"/>
      <c r="K32" s="401"/>
      <c r="L32" s="401"/>
      <c r="M32" s="401"/>
      <c r="N32" s="401"/>
      <c r="O32" s="401"/>
    </row>
    <row r="33" spans="1:15" ht="18">
      <c r="A33" s="84"/>
      <c r="B33" s="91"/>
      <c r="C33" s="91"/>
      <c r="D33" s="100"/>
      <c r="E33" s="401" t="s">
        <v>151</v>
      </c>
      <c r="F33" s="401"/>
      <c r="G33" s="401"/>
      <c r="H33" s="401"/>
      <c r="I33" s="401"/>
      <c r="J33" s="401"/>
      <c r="K33" s="401"/>
      <c r="L33" s="401"/>
      <c r="M33" s="401"/>
      <c r="N33" s="401"/>
      <c r="O33" s="401"/>
    </row>
    <row r="34" spans="1:14" ht="18">
      <c r="A34" s="84"/>
      <c r="B34" s="91"/>
      <c r="C34" s="91"/>
      <c r="D34" s="100"/>
      <c r="E34" s="99"/>
      <c r="F34" s="117"/>
      <c r="G34" s="117"/>
      <c r="H34" s="117"/>
      <c r="I34" s="117"/>
      <c r="J34" s="117"/>
      <c r="K34" s="117"/>
      <c r="L34" s="117"/>
      <c r="M34" s="101"/>
      <c r="N34" s="89"/>
    </row>
    <row r="35" spans="1:14" ht="18">
      <c r="A35" s="84"/>
      <c r="B35" s="91"/>
      <c r="C35" s="91"/>
      <c r="D35" s="100"/>
      <c r="E35" s="99"/>
      <c r="F35" s="117"/>
      <c r="G35" s="117"/>
      <c r="H35" s="117"/>
      <c r="I35" s="117"/>
      <c r="J35" s="117"/>
      <c r="K35" s="117"/>
      <c r="L35" s="117"/>
      <c r="M35" s="101"/>
      <c r="N35" s="89"/>
    </row>
    <row r="36" spans="1:14" ht="18">
      <c r="A36" s="84"/>
      <c r="B36" s="91"/>
      <c r="C36" s="91"/>
      <c r="D36" s="100"/>
      <c r="E36" s="99"/>
      <c r="F36" s="117"/>
      <c r="G36" s="117"/>
      <c r="H36" s="117"/>
      <c r="I36" s="117"/>
      <c r="J36" s="117"/>
      <c r="K36" s="117"/>
      <c r="L36" s="117"/>
      <c r="M36" s="101"/>
      <c r="N36" s="89"/>
    </row>
    <row r="37" spans="1:15" ht="18">
      <c r="A37" s="84"/>
      <c r="B37" s="91"/>
      <c r="C37" s="91"/>
      <c r="D37" s="100"/>
      <c r="E37" s="401" t="s">
        <v>189</v>
      </c>
      <c r="F37" s="401"/>
      <c r="G37" s="401"/>
      <c r="H37" s="401"/>
      <c r="I37" s="401"/>
      <c r="J37" s="401"/>
      <c r="K37" s="401"/>
      <c r="L37" s="401"/>
      <c r="M37" s="401"/>
      <c r="N37" s="401"/>
      <c r="O37" s="401"/>
    </row>
    <row r="38" spans="2:14" ht="18.75">
      <c r="B38" s="88"/>
      <c r="C38" s="88"/>
      <c r="D38" s="118"/>
      <c r="E38" s="119"/>
      <c r="F38" s="120"/>
      <c r="G38" s="120"/>
      <c r="H38" s="120"/>
      <c r="I38" s="120"/>
      <c r="J38" s="120"/>
      <c r="K38" s="120"/>
      <c r="L38" s="120"/>
      <c r="M38" s="119"/>
      <c r="N38" s="88"/>
    </row>
    <row r="39" spans="4:14" ht="18">
      <c r="D39" s="100"/>
      <c r="E39" s="101"/>
      <c r="M39" s="101"/>
      <c r="N39" s="89"/>
    </row>
    <row r="55" ht="15">
      <c r="C55" s="81"/>
    </row>
  </sheetData>
  <sheetProtection/>
  <mergeCells count="14">
    <mergeCell ref="N7:N8"/>
    <mergeCell ref="O7:O8"/>
    <mergeCell ref="A30:B30"/>
    <mergeCell ref="E31:O31"/>
    <mergeCell ref="E32:O32"/>
    <mergeCell ref="E33:O33"/>
    <mergeCell ref="E37:O37"/>
    <mergeCell ref="A4:O4"/>
    <mergeCell ref="A5:O5"/>
    <mergeCell ref="A7:A8"/>
    <mergeCell ref="B7:B8"/>
    <mergeCell ref="C7:C8"/>
    <mergeCell ref="D7:F7"/>
    <mergeCell ref="G7:M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33"/>
  <sheetViews>
    <sheetView zoomScalePageLayoutView="0" workbookViewId="0" topLeftCell="A1">
      <selection activeCell="A6" sqref="A6:M29"/>
    </sheetView>
  </sheetViews>
  <sheetFormatPr defaultColWidth="9.140625" defaultRowHeight="15"/>
  <cols>
    <col min="1" max="1" width="6.421875" style="0" customWidth="1"/>
    <col min="2" max="2" width="23.7109375" style="0" customWidth="1"/>
    <col min="3" max="3" width="14.421875" style="0" customWidth="1"/>
    <col min="14" max="14" width="12.28125" style="0" customWidth="1"/>
    <col min="15" max="15" width="14.00390625" style="0" customWidth="1"/>
  </cols>
  <sheetData>
    <row r="1" spans="1:15" ht="18.75">
      <c r="A1" s="419" t="s">
        <v>154</v>
      </c>
      <c r="B1" s="419"/>
      <c r="C1" s="419" t="s">
        <v>75</v>
      </c>
      <c r="D1" s="419"/>
      <c r="E1" s="419"/>
      <c r="F1" s="419"/>
      <c r="G1" s="419"/>
      <c r="H1" s="419"/>
      <c r="I1" s="419"/>
      <c r="J1" s="419"/>
      <c r="K1" s="419"/>
      <c r="L1" s="419"/>
      <c r="M1" s="419"/>
      <c r="N1" s="419"/>
      <c r="O1" s="419"/>
    </row>
    <row r="2" spans="1:15" ht="18.75">
      <c r="A2" s="419" t="s">
        <v>190</v>
      </c>
      <c r="B2" s="419"/>
      <c r="C2" s="419" t="s">
        <v>77</v>
      </c>
      <c r="D2" s="419"/>
      <c r="E2" s="419"/>
      <c r="F2" s="419"/>
      <c r="G2" s="419"/>
      <c r="H2" s="419"/>
      <c r="I2" s="419"/>
      <c r="J2" s="419"/>
      <c r="K2" s="419"/>
      <c r="L2" s="419"/>
      <c r="M2" s="419"/>
      <c r="N2" s="419"/>
      <c r="O2" s="419"/>
    </row>
    <row r="3" spans="1:15" ht="18.75">
      <c r="A3" s="419" t="s">
        <v>155</v>
      </c>
      <c r="B3" s="419"/>
      <c r="C3" s="419"/>
      <c r="D3" s="419"/>
      <c r="E3" s="419"/>
      <c r="F3" s="419"/>
      <c r="G3" s="419"/>
      <c r="H3" s="419"/>
      <c r="I3" s="419"/>
      <c r="J3" s="419"/>
      <c r="K3" s="419"/>
      <c r="L3" s="419"/>
      <c r="M3" s="419"/>
      <c r="N3" s="419"/>
      <c r="O3" s="419"/>
    </row>
    <row r="4" spans="1:15" ht="15.75">
      <c r="A4" s="404" t="s">
        <v>0</v>
      </c>
      <c r="B4" s="404" t="s">
        <v>80</v>
      </c>
      <c r="C4" s="405" t="s">
        <v>81</v>
      </c>
      <c r="D4" s="415" t="s">
        <v>3</v>
      </c>
      <c r="E4" s="415"/>
      <c r="F4" s="415"/>
      <c r="G4" s="420" t="s">
        <v>82</v>
      </c>
      <c r="H4" s="421"/>
      <c r="I4" s="421"/>
      <c r="J4" s="421"/>
      <c r="K4" s="421"/>
      <c r="L4" s="421"/>
      <c r="M4" s="422"/>
      <c r="N4" s="405" t="s">
        <v>6</v>
      </c>
      <c r="O4" s="405" t="s">
        <v>4</v>
      </c>
    </row>
    <row r="5" spans="1:15" ht="31.5">
      <c r="A5" s="405"/>
      <c r="B5" s="405"/>
      <c r="C5" s="406"/>
      <c r="D5" s="124" t="s">
        <v>8</v>
      </c>
      <c r="E5" s="124" t="s">
        <v>83</v>
      </c>
      <c r="F5" s="124" t="s">
        <v>9</v>
      </c>
      <c r="G5" s="125" t="s">
        <v>84</v>
      </c>
      <c r="H5" s="125" t="s">
        <v>10</v>
      </c>
      <c r="I5" s="126" t="s">
        <v>11</v>
      </c>
      <c r="J5" s="126" t="s">
        <v>12</v>
      </c>
      <c r="K5" s="125" t="s">
        <v>13</v>
      </c>
      <c r="L5" s="126" t="s">
        <v>85</v>
      </c>
      <c r="M5" s="129" t="s">
        <v>86</v>
      </c>
      <c r="N5" s="406"/>
      <c r="O5" s="406"/>
    </row>
    <row r="6" spans="1:15" ht="31.5">
      <c r="A6" s="133" t="s">
        <v>16</v>
      </c>
      <c r="B6" s="134" t="s">
        <v>17</v>
      </c>
      <c r="C6" s="133" t="s">
        <v>191</v>
      </c>
      <c r="D6" s="135">
        <v>0.3</v>
      </c>
      <c r="E6" s="136"/>
      <c r="F6" s="135"/>
      <c r="G6" s="137"/>
      <c r="H6" s="137"/>
      <c r="I6" s="135">
        <v>0.3</v>
      </c>
      <c r="J6" s="137"/>
      <c r="K6" s="137"/>
      <c r="L6" s="137"/>
      <c r="M6" s="138"/>
      <c r="N6" s="133" t="s">
        <v>89</v>
      </c>
      <c r="O6" s="134"/>
    </row>
    <row r="7" spans="1:15" ht="31.5">
      <c r="A7" s="133" t="s">
        <v>90</v>
      </c>
      <c r="B7" s="148" t="s">
        <v>192</v>
      </c>
      <c r="C7" s="133" t="s">
        <v>191</v>
      </c>
      <c r="D7" s="137">
        <v>10</v>
      </c>
      <c r="E7" s="136"/>
      <c r="F7" s="135"/>
      <c r="G7" s="137"/>
      <c r="H7" s="137"/>
      <c r="I7" s="137"/>
      <c r="J7" s="137">
        <v>10</v>
      </c>
      <c r="K7" s="137"/>
      <c r="L7" s="137"/>
      <c r="M7" s="138"/>
      <c r="N7" s="133" t="s">
        <v>89</v>
      </c>
      <c r="O7" s="139"/>
    </row>
    <row r="8" spans="1:15" ht="31.5">
      <c r="A8" s="133" t="s">
        <v>92</v>
      </c>
      <c r="B8" s="148" t="s">
        <v>193</v>
      </c>
      <c r="C8" s="133" t="s">
        <v>191</v>
      </c>
      <c r="D8" s="135">
        <v>1.2</v>
      </c>
      <c r="E8" s="143">
        <v>1.2</v>
      </c>
      <c r="F8" s="137"/>
      <c r="G8" s="137"/>
      <c r="H8" s="137"/>
      <c r="I8" s="137"/>
      <c r="J8" s="137"/>
      <c r="K8" s="137"/>
      <c r="L8" s="137"/>
      <c r="M8" s="138"/>
      <c r="N8" s="133" t="s">
        <v>89</v>
      </c>
      <c r="O8" s="134"/>
    </row>
    <row r="9" spans="1:15" ht="60">
      <c r="A9" s="133" t="s">
        <v>94</v>
      </c>
      <c r="B9" s="148" t="s">
        <v>194</v>
      </c>
      <c r="C9" s="133" t="s">
        <v>191</v>
      </c>
      <c r="D9" s="135">
        <v>0.5</v>
      </c>
      <c r="E9" s="143">
        <v>0.5</v>
      </c>
      <c r="F9" s="137"/>
      <c r="G9" s="137"/>
      <c r="H9" s="137"/>
      <c r="I9" s="137"/>
      <c r="J9" s="137"/>
      <c r="K9" s="137"/>
      <c r="L9" s="137"/>
      <c r="M9" s="138"/>
      <c r="N9" s="133" t="s">
        <v>89</v>
      </c>
      <c r="O9" s="134"/>
    </row>
    <row r="10" spans="1:15" ht="31.5">
      <c r="A10" s="133" t="s">
        <v>96</v>
      </c>
      <c r="B10" s="148" t="s">
        <v>195</v>
      </c>
      <c r="C10" s="133" t="s">
        <v>191</v>
      </c>
      <c r="D10" s="135">
        <v>0.6</v>
      </c>
      <c r="E10" s="136"/>
      <c r="F10" s="137"/>
      <c r="G10" s="137"/>
      <c r="H10" s="137"/>
      <c r="I10" s="137"/>
      <c r="J10" s="135">
        <v>0.6</v>
      </c>
      <c r="K10" s="137"/>
      <c r="L10" s="137"/>
      <c r="M10" s="138"/>
      <c r="N10" s="133" t="s">
        <v>89</v>
      </c>
      <c r="O10" s="134"/>
    </row>
    <row r="11" spans="1:15" ht="45">
      <c r="A11" s="133" t="s">
        <v>99</v>
      </c>
      <c r="B11" s="148" t="s">
        <v>196</v>
      </c>
      <c r="C11" s="133" t="s">
        <v>191</v>
      </c>
      <c r="D11" s="135">
        <v>0.8</v>
      </c>
      <c r="E11" s="143"/>
      <c r="F11" s="135"/>
      <c r="G11" s="135"/>
      <c r="H11" s="135"/>
      <c r="I11" s="135"/>
      <c r="J11" s="135">
        <v>0.8</v>
      </c>
      <c r="K11" s="135"/>
      <c r="L11" s="135"/>
      <c r="M11" s="144"/>
      <c r="N11" s="133" t="s">
        <v>89</v>
      </c>
      <c r="O11" s="134"/>
    </row>
    <row r="12" spans="1:15" ht="63">
      <c r="A12" s="133" t="s">
        <v>101</v>
      </c>
      <c r="B12" s="148" t="s">
        <v>197</v>
      </c>
      <c r="C12" s="133" t="s">
        <v>191</v>
      </c>
      <c r="D12" s="135">
        <v>0.5</v>
      </c>
      <c r="E12" s="143"/>
      <c r="F12" s="135"/>
      <c r="G12" s="135"/>
      <c r="H12" s="135"/>
      <c r="I12" s="135"/>
      <c r="J12" s="135">
        <v>0.5</v>
      </c>
      <c r="K12" s="135"/>
      <c r="L12" s="135"/>
      <c r="M12" s="144"/>
      <c r="N12" s="133" t="s">
        <v>89</v>
      </c>
      <c r="O12" s="134" t="s">
        <v>198</v>
      </c>
    </row>
    <row r="13" spans="1:15" ht="31.5">
      <c r="A13" s="133" t="s">
        <v>103</v>
      </c>
      <c r="B13" s="148" t="s">
        <v>199</v>
      </c>
      <c r="C13" s="133" t="s">
        <v>191</v>
      </c>
      <c r="D13" s="135">
        <v>0.6</v>
      </c>
      <c r="E13" s="143"/>
      <c r="F13" s="135"/>
      <c r="G13" s="135"/>
      <c r="H13" s="135"/>
      <c r="I13" s="135"/>
      <c r="J13" s="135"/>
      <c r="K13" s="135"/>
      <c r="L13" s="135">
        <v>0.6</v>
      </c>
      <c r="M13" s="144"/>
      <c r="N13" s="133" t="s">
        <v>89</v>
      </c>
      <c r="O13" s="134"/>
    </row>
    <row r="14" spans="1:15" ht="63">
      <c r="A14" s="133" t="s">
        <v>105</v>
      </c>
      <c r="B14" s="148" t="s">
        <v>200</v>
      </c>
      <c r="C14" s="133" t="s">
        <v>191</v>
      </c>
      <c r="D14" s="135">
        <v>1.3</v>
      </c>
      <c r="E14" s="143"/>
      <c r="F14" s="135"/>
      <c r="G14" s="135"/>
      <c r="H14" s="135"/>
      <c r="I14" s="135"/>
      <c r="J14" s="135">
        <v>1.3</v>
      </c>
      <c r="K14" s="135"/>
      <c r="L14" s="135"/>
      <c r="M14" s="144"/>
      <c r="N14" s="133" t="s">
        <v>89</v>
      </c>
      <c r="O14" s="134" t="s">
        <v>201</v>
      </c>
    </row>
    <row r="15" spans="1:15" ht="31.5">
      <c r="A15" s="133" t="s">
        <v>107</v>
      </c>
      <c r="B15" s="148" t="s">
        <v>202</v>
      </c>
      <c r="C15" s="133" t="s">
        <v>191</v>
      </c>
      <c r="D15" s="135">
        <v>0.4</v>
      </c>
      <c r="E15" s="143"/>
      <c r="F15" s="135"/>
      <c r="G15" s="135"/>
      <c r="H15" s="135"/>
      <c r="I15" s="135"/>
      <c r="J15" s="135"/>
      <c r="K15" s="135"/>
      <c r="L15" s="135">
        <v>0.4</v>
      </c>
      <c r="M15" s="144"/>
      <c r="N15" s="133" t="s">
        <v>89</v>
      </c>
      <c r="O15" s="134"/>
    </row>
    <row r="16" spans="1:15" ht="31.5">
      <c r="A16" s="133" t="s">
        <v>109</v>
      </c>
      <c r="B16" s="148" t="s">
        <v>203</v>
      </c>
      <c r="C16" s="133" t="s">
        <v>191</v>
      </c>
      <c r="D16" s="135">
        <v>0.4</v>
      </c>
      <c r="E16" s="143"/>
      <c r="F16" s="135"/>
      <c r="G16" s="135"/>
      <c r="H16" s="135"/>
      <c r="I16" s="135"/>
      <c r="J16" s="135">
        <v>0.4</v>
      </c>
      <c r="K16" s="135"/>
      <c r="L16" s="135"/>
      <c r="M16" s="144"/>
      <c r="N16" s="133" t="s">
        <v>89</v>
      </c>
      <c r="O16" s="134"/>
    </row>
    <row r="17" spans="1:15" ht="31.5">
      <c r="A17" s="133" t="s">
        <v>111</v>
      </c>
      <c r="B17" s="148" t="s">
        <v>204</v>
      </c>
      <c r="C17" s="133" t="s">
        <v>191</v>
      </c>
      <c r="D17" s="135">
        <v>1</v>
      </c>
      <c r="E17" s="143"/>
      <c r="F17" s="135"/>
      <c r="G17" s="135"/>
      <c r="H17" s="135"/>
      <c r="I17" s="135"/>
      <c r="J17" s="135">
        <v>1</v>
      </c>
      <c r="K17" s="135"/>
      <c r="L17" s="135"/>
      <c r="M17" s="144"/>
      <c r="N17" s="133" t="s">
        <v>89</v>
      </c>
      <c r="O17" s="134"/>
    </row>
    <row r="18" spans="1:15" ht="31.5">
      <c r="A18" s="133" t="s">
        <v>113</v>
      </c>
      <c r="B18" s="148" t="s">
        <v>205</v>
      </c>
      <c r="C18" s="133" t="s">
        <v>191</v>
      </c>
      <c r="D18" s="135">
        <v>0.5</v>
      </c>
      <c r="E18" s="143"/>
      <c r="F18" s="135"/>
      <c r="G18" s="135"/>
      <c r="H18" s="135"/>
      <c r="I18" s="135">
        <v>0.5</v>
      </c>
      <c r="J18" s="135"/>
      <c r="K18" s="135"/>
      <c r="L18" s="135"/>
      <c r="M18" s="144"/>
      <c r="N18" s="133" t="s">
        <v>89</v>
      </c>
      <c r="O18" s="134"/>
    </row>
    <row r="19" spans="1:15" ht="45">
      <c r="A19" s="133" t="s">
        <v>115</v>
      </c>
      <c r="B19" s="148" t="s">
        <v>206</v>
      </c>
      <c r="C19" s="133" t="s">
        <v>191</v>
      </c>
      <c r="D19" s="135">
        <v>4.7</v>
      </c>
      <c r="E19" s="143">
        <v>4.7</v>
      </c>
      <c r="F19" s="135"/>
      <c r="G19" s="135"/>
      <c r="H19" s="135"/>
      <c r="I19" s="135"/>
      <c r="J19" s="135"/>
      <c r="K19" s="135"/>
      <c r="L19" s="135"/>
      <c r="M19" s="144"/>
      <c r="N19" s="133" t="s">
        <v>89</v>
      </c>
      <c r="O19" s="134"/>
    </row>
    <row r="20" spans="1:15" ht="45">
      <c r="A20" s="133" t="s">
        <v>117</v>
      </c>
      <c r="B20" s="148" t="s">
        <v>207</v>
      </c>
      <c r="C20" s="133" t="s">
        <v>191</v>
      </c>
      <c r="D20" s="135">
        <v>1</v>
      </c>
      <c r="E20" s="143">
        <v>1</v>
      </c>
      <c r="F20" s="135"/>
      <c r="G20" s="135"/>
      <c r="H20" s="135"/>
      <c r="I20" s="135"/>
      <c r="J20" s="135"/>
      <c r="K20" s="135"/>
      <c r="L20" s="135"/>
      <c r="M20" s="144"/>
      <c r="N20" s="133" t="s">
        <v>89</v>
      </c>
      <c r="O20" s="134"/>
    </row>
    <row r="21" spans="1:15" ht="45">
      <c r="A21" s="133" t="s">
        <v>119</v>
      </c>
      <c r="B21" s="148" t="s">
        <v>208</v>
      </c>
      <c r="C21" s="133" t="s">
        <v>191</v>
      </c>
      <c r="D21" s="135">
        <v>0.8</v>
      </c>
      <c r="E21" s="143"/>
      <c r="F21" s="135"/>
      <c r="G21" s="135"/>
      <c r="H21" s="135"/>
      <c r="I21" s="135"/>
      <c r="J21" s="135"/>
      <c r="K21" s="135"/>
      <c r="L21" s="135">
        <v>0.8</v>
      </c>
      <c r="M21" s="144"/>
      <c r="N21" s="133" t="s">
        <v>89</v>
      </c>
      <c r="O21" s="134"/>
    </row>
    <row r="22" spans="1:15" ht="31.5">
      <c r="A22" s="133" t="s">
        <v>121</v>
      </c>
      <c r="B22" s="148" t="s">
        <v>209</v>
      </c>
      <c r="C22" s="133" t="s">
        <v>191</v>
      </c>
      <c r="D22" s="145">
        <v>0.8</v>
      </c>
      <c r="E22" s="146"/>
      <c r="F22" s="145"/>
      <c r="G22" s="145"/>
      <c r="H22" s="145"/>
      <c r="I22" s="145"/>
      <c r="J22" s="145"/>
      <c r="K22" s="145"/>
      <c r="L22" s="145">
        <v>0.8</v>
      </c>
      <c r="M22" s="147"/>
      <c r="N22" s="140" t="s">
        <v>98</v>
      </c>
      <c r="O22" s="141"/>
    </row>
    <row r="23" spans="1:15" ht="31.5">
      <c r="A23" s="133" t="s">
        <v>123</v>
      </c>
      <c r="B23" s="148" t="s">
        <v>209</v>
      </c>
      <c r="C23" s="133" t="s">
        <v>191</v>
      </c>
      <c r="D23" s="145">
        <v>30</v>
      </c>
      <c r="E23" s="146"/>
      <c r="F23" s="145"/>
      <c r="G23" s="145"/>
      <c r="H23" s="145"/>
      <c r="I23" s="145"/>
      <c r="J23" s="145">
        <v>30</v>
      </c>
      <c r="K23" s="145"/>
      <c r="L23" s="145"/>
      <c r="M23" s="147"/>
      <c r="N23" s="140" t="s">
        <v>89</v>
      </c>
      <c r="O23" s="141"/>
    </row>
    <row r="24" spans="1:15" ht="31.5">
      <c r="A24" s="152" t="s">
        <v>125</v>
      </c>
      <c r="B24" s="153" t="s">
        <v>210</v>
      </c>
      <c r="C24" s="152" t="s">
        <v>191</v>
      </c>
      <c r="D24" s="154">
        <v>10</v>
      </c>
      <c r="E24" s="155"/>
      <c r="F24" s="154"/>
      <c r="G24" s="154"/>
      <c r="H24" s="154"/>
      <c r="I24" s="154">
        <v>10</v>
      </c>
      <c r="J24" s="154"/>
      <c r="K24" s="154"/>
      <c r="L24" s="154"/>
      <c r="M24" s="156"/>
      <c r="N24" s="157" t="s">
        <v>89</v>
      </c>
      <c r="O24" s="158"/>
    </row>
    <row r="25" spans="1:15" ht="31.5">
      <c r="A25" s="152" t="s">
        <v>127</v>
      </c>
      <c r="B25" s="153" t="s">
        <v>211</v>
      </c>
      <c r="C25" s="152" t="s">
        <v>191</v>
      </c>
      <c r="D25" s="154">
        <v>25</v>
      </c>
      <c r="E25" s="155"/>
      <c r="F25" s="154"/>
      <c r="G25" s="154"/>
      <c r="H25" s="154"/>
      <c r="I25" s="154"/>
      <c r="J25" s="154">
        <v>25</v>
      </c>
      <c r="K25" s="154"/>
      <c r="L25" s="154"/>
      <c r="M25" s="156"/>
      <c r="N25" s="157" t="s">
        <v>89</v>
      </c>
      <c r="O25" s="159"/>
    </row>
    <row r="26" spans="1:15" ht="31.5">
      <c r="A26" s="152" t="s">
        <v>129</v>
      </c>
      <c r="B26" s="153" t="s">
        <v>212</v>
      </c>
      <c r="C26" s="152" t="s">
        <v>191</v>
      </c>
      <c r="D26" s="154">
        <v>10</v>
      </c>
      <c r="E26" s="155"/>
      <c r="F26" s="154"/>
      <c r="G26" s="154"/>
      <c r="H26" s="154"/>
      <c r="I26" s="154"/>
      <c r="J26" s="154">
        <v>10</v>
      </c>
      <c r="K26" s="154"/>
      <c r="L26" s="154"/>
      <c r="M26" s="156"/>
      <c r="N26" s="157" t="s">
        <v>89</v>
      </c>
      <c r="O26" s="159"/>
    </row>
    <row r="27" spans="1:15" ht="63">
      <c r="A27" s="133" t="s">
        <v>131</v>
      </c>
      <c r="B27" s="148" t="s">
        <v>213</v>
      </c>
      <c r="C27" s="133" t="s">
        <v>191</v>
      </c>
      <c r="D27" s="145">
        <v>0.43</v>
      </c>
      <c r="E27" s="146"/>
      <c r="F27" s="145"/>
      <c r="G27" s="145"/>
      <c r="H27" s="145"/>
      <c r="I27" s="145"/>
      <c r="J27" s="145">
        <v>0.43</v>
      </c>
      <c r="K27" s="145"/>
      <c r="L27" s="145"/>
      <c r="M27" s="147"/>
      <c r="N27" s="140" t="s">
        <v>89</v>
      </c>
      <c r="O27" s="134" t="s">
        <v>214</v>
      </c>
    </row>
    <row r="28" spans="1:15" ht="31.5">
      <c r="A28" s="152" t="s">
        <v>133</v>
      </c>
      <c r="B28" s="153" t="s">
        <v>215</v>
      </c>
      <c r="C28" s="152" t="s">
        <v>191</v>
      </c>
      <c r="D28" s="154">
        <v>0.2</v>
      </c>
      <c r="E28" s="155"/>
      <c r="F28" s="154"/>
      <c r="G28" s="154"/>
      <c r="H28" s="154"/>
      <c r="I28" s="154">
        <v>0.2</v>
      </c>
      <c r="J28" s="154"/>
      <c r="K28" s="154"/>
      <c r="L28" s="154"/>
      <c r="M28" s="156"/>
      <c r="N28" s="157" t="s">
        <v>165</v>
      </c>
      <c r="O28" s="159"/>
    </row>
    <row r="29" spans="1:15" ht="18.75">
      <c r="A29" s="416" t="s">
        <v>147</v>
      </c>
      <c r="B29" s="417"/>
      <c r="C29" s="138"/>
      <c r="D29" s="142">
        <v>101.03000000000002</v>
      </c>
      <c r="E29" s="142">
        <v>7.4</v>
      </c>
      <c r="F29" s="142"/>
      <c r="G29" s="142"/>
      <c r="H29" s="142"/>
      <c r="I29" s="142">
        <v>11</v>
      </c>
      <c r="J29" s="142">
        <v>80.03</v>
      </c>
      <c r="K29" s="142"/>
      <c r="L29" s="142">
        <v>2.6</v>
      </c>
      <c r="M29" s="142"/>
      <c r="N29" s="138"/>
      <c r="O29" s="138"/>
    </row>
    <row r="30" spans="1:15" ht="18.75">
      <c r="A30" s="149"/>
      <c r="B30" s="149"/>
      <c r="C30" s="150"/>
      <c r="D30" s="151"/>
      <c r="E30" s="151"/>
      <c r="F30" s="151"/>
      <c r="G30" s="151"/>
      <c r="H30" s="151"/>
      <c r="I30" s="151"/>
      <c r="J30" s="151"/>
      <c r="K30" s="151"/>
      <c r="L30" s="151"/>
      <c r="M30" s="151"/>
      <c r="N30" s="150"/>
      <c r="O30" s="150"/>
    </row>
    <row r="31" spans="1:15" ht="18.75">
      <c r="A31" s="130" t="s">
        <v>216</v>
      </c>
      <c r="B31" s="130"/>
      <c r="C31" s="130"/>
      <c r="D31" s="131"/>
      <c r="E31" s="418" t="s">
        <v>217</v>
      </c>
      <c r="F31" s="418"/>
      <c r="G31" s="418"/>
      <c r="H31" s="418"/>
      <c r="I31" s="418"/>
      <c r="J31" s="418"/>
      <c r="K31" s="418"/>
      <c r="L31" s="418"/>
      <c r="M31" s="418"/>
      <c r="N31" s="418"/>
      <c r="O31" s="418"/>
    </row>
    <row r="32" spans="1:15" ht="18.75">
      <c r="A32" s="130" t="s">
        <v>218</v>
      </c>
      <c r="B32" s="132"/>
      <c r="C32" s="132"/>
      <c r="D32" s="128"/>
      <c r="E32" s="414" t="s">
        <v>149</v>
      </c>
      <c r="F32" s="414"/>
      <c r="G32" s="414"/>
      <c r="H32" s="414"/>
      <c r="I32" s="414"/>
      <c r="J32" s="414"/>
      <c r="K32" s="414"/>
      <c r="L32" s="414"/>
      <c r="M32" s="414"/>
      <c r="N32" s="414"/>
      <c r="O32" s="414"/>
    </row>
    <row r="33" spans="1:15" ht="18.75">
      <c r="A33" s="130" t="s">
        <v>219</v>
      </c>
      <c r="B33" s="127"/>
      <c r="C33" s="127"/>
      <c r="D33" s="128"/>
      <c r="E33" s="414" t="s">
        <v>151</v>
      </c>
      <c r="F33" s="414"/>
      <c r="G33" s="414"/>
      <c r="H33" s="414"/>
      <c r="I33" s="414"/>
      <c r="J33" s="414"/>
      <c r="K33" s="414"/>
      <c r="L33" s="414"/>
      <c r="M33" s="414"/>
      <c r="N33" s="414"/>
      <c r="O33" s="414"/>
    </row>
  </sheetData>
  <sheetProtection/>
  <mergeCells count="16">
    <mergeCell ref="A1:B1"/>
    <mergeCell ref="A2:B2"/>
    <mergeCell ref="C1:O1"/>
    <mergeCell ref="C2:O2"/>
    <mergeCell ref="G4:M4"/>
    <mergeCell ref="A3:O3"/>
    <mergeCell ref="E33:O33"/>
    <mergeCell ref="A4:A5"/>
    <mergeCell ref="B4:B5"/>
    <mergeCell ref="D4:F4"/>
    <mergeCell ref="A29:B29"/>
    <mergeCell ref="C4:C5"/>
    <mergeCell ref="N4:N5"/>
    <mergeCell ref="O4:O5"/>
    <mergeCell ref="E32:O32"/>
    <mergeCell ref="E31:O3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Q54"/>
  <sheetViews>
    <sheetView zoomScalePageLayoutView="0" workbookViewId="0" topLeftCell="A1">
      <selection activeCell="M6" sqref="M6:O54"/>
    </sheetView>
  </sheetViews>
  <sheetFormatPr defaultColWidth="9.140625" defaultRowHeight="15"/>
  <cols>
    <col min="1" max="1" width="6.57421875" style="160" customWidth="1"/>
    <col min="2" max="2" width="27.28125" style="160" customWidth="1"/>
    <col min="3" max="3" width="0" style="160" hidden="1" customWidth="1"/>
    <col min="4" max="4" width="9.140625" style="160" customWidth="1"/>
    <col min="5" max="5" width="6.8515625" style="160" customWidth="1"/>
    <col min="6" max="6" width="7.7109375" style="160" customWidth="1"/>
    <col min="7" max="7" width="6.8515625" style="160" customWidth="1"/>
    <col min="8" max="10" width="6.28125" style="160" customWidth="1"/>
    <col min="11" max="11" width="7.00390625" style="162" customWidth="1"/>
    <col min="12" max="15" width="6.28125" style="160" customWidth="1"/>
    <col min="16" max="16" width="9.140625" style="160" customWidth="1"/>
    <col min="17" max="17" width="7.8515625" style="160" customWidth="1"/>
    <col min="18" max="16384" width="9.140625" style="160" customWidth="1"/>
  </cols>
  <sheetData>
    <row r="2" spans="1:17" ht="15.75">
      <c r="A2" s="430" t="s">
        <v>220</v>
      </c>
      <c r="B2" s="430"/>
      <c r="C2" s="430"/>
      <c r="D2" s="430"/>
      <c r="E2" s="430"/>
      <c r="F2" s="430"/>
      <c r="G2" s="430"/>
      <c r="H2" s="430"/>
      <c r="I2" s="430"/>
      <c r="J2" s="430"/>
      <c r="K2" s="430"/>
      <c r="L2" s="430"/>
      <c r="M2" s="430"/>
      <c r="N2" s="430"/>
      <c r="O2" s="430"/>
      <c r="P2" s="430"/>
      <c r="Q2" s="430"/>
    </row>
    <row r="3" ht="15.75">
      <c r="A3" s="161"/>
    </row>
    <row r="4" spans="1:17" ht="15.75">
      <c r="A4" s="388" t="s">
        <v>0</v>
      </c>
      <c r="B4" s="388" t="s">
        <v>1</v>
      </c>
      <c r="C4" s="388" t="s">
        <v>2</v>
      </c>
      <c r="D4" s="388" t="s">
        <v>2</v>
      </c>
      <c r="E4" s="388" t="s">
        <v>3</v>
      </c>
      <c r="F4" s="388"/>
      <c r="G4" s="388"/>
      <c r="H4" s="388" t="s">
        <v>82</v>
      </c>
      <c r="I4" s="388"/>
      <c r="J4" s="388"/>
      <c r="K4" s="388"/>
      <c r="L4" s="388"/>
      <c r="M4" s="388"/>
      <c r="N4" s="388"/>
      <c r="O4" s="30"/>
      <c r="P4" s="30" t="s">
        <v>4</v>
      </c>
      <c r="Q4" s="388" t="s">
        <v>6</v>
      </c>
    </row>
    <row r="5" spans="1:17" ht="138.75" customHeight="1">
      <c r="A5" s="388"/>
      <c r="B5" s="388"/>
      <c r="C5" s="388"/>
      <c r="D5" s="388"/>
      <c r="E5" s="2" t="s">
        <v>7</v>
      </c>
      <c r="F5" s="2" t="s">
        <v>8</v>
      </c>
      <c r="G5" s="2" t="s">
        <v>9</v>
      </c>
      <c r="H5" s="2" t="s">
        <v>84</v>
      </c>
      <c r="I5" s="2" t="s">
        <v>10</v>
      </c>
      <c r="J5" s="2" t="s">
        <v>11</v>
      </c>
      <c r="K5" s="23" t="s">
        <v>12</v>
      </c>
      <c r="L5" s="2" t="s">
        <v>85</v>
      </c>
      <c r="M5" s="2" t="s">
        <v>221</v>
      </c>
      <c r="N5" s="2" t="s">
        <v>222</v>
      </c>
      <c r="O5" s="2" t="s">
        <v>223</v>
      </c>
      <c r="P5" s="2" t="s">
        <v>224</v>
      </c>
      <c r="Q5" s="388"/>
    </row>
    <row r="6" spans="1:17" s="166" customFormat="1" ht="15.75">
      <c r="A6" s="9" t="s">
        <v>14</v>
      </c>
      <c r="B6" s="8" t="s">
        <v>15</v>
      </c>
      <c r="C6" s="163">
        <f>C7</f>
        <v>0.12</v>
      </c>
      <c r="D6" s="9"/>
      <c r="E6" s="9"/>
      <c r="F6" s="9"/>
      <c r="G6" s="9"/>
      <c r="H6" s="9"/>
      <c r="I6" s="164"/>
      <c r="J6" s="164"/>
      <c r="K6" s="165"/>
      <c r="L6" s="164"/>
      <c r="M6" s="164"/>
      <c r="N6" s="164"/>
      <c r="O6" s="164"/>
      <c r="P6" s="164"/>
      <c r="Q6" s="164"/>
    </row>
    <row r="7" spans="1:17" s="166" customFormat="1" ht="47.25">
      <c r="A7" s="140">
        <v>1</v>
      </c>
      <c r="B7" s="6" t="s">
        <v>17</v>
      </c>
      <c r="C7" s="19">
        <v>0.12</v>
      </c>
      <c r="D7" s="140" t="s">
        <v>225</v>
      </c>
      <c r="E7" s="164"/>
      <c r="F7" s="167">
        <f>C7</f>
        <v>0.12</v>
      </c>
      <c r="G7" s="85"/>
      <c r="H7" s="140"/>
      <c r="I7" s="164"/>
      <c r="J7" s="164"/>
      <c r="K7" s="165"/>
      <c r="L7" s="164"/>
      <c r="M7" s="167">
        <f>C7</f>
        <v>0.12</v>
      </c>
      <c r="N7" s="164"/>
      <c r="O7" s="164"/>
      <c r="P7" s="164"/>
      <c r="Q7" s="140" t="s">
        <v>89</v>
      </c>
    </row>
    <row r="8" spans="1:17" s="166" customFormat="1" ht="15.75">
      <c r="A8" s="9" t="s">
        <v>18</v>
      </c>
      <c r="B8" s="8" t="s">
        <v>19</v>
      </c>
      <c r="C8" s="163">
        <f>SUM(C9:C14)</f>
        <v>50.6</v>
      </c>
      <c r="D8" s="140"/>
      <c r="E8" s="164"/>
      <c r="F8" s="167">
        <f aca="true" t="shared" si="0" ref="F8:F54">C8</f>
        <v>50.6</v>
      </c>
      <c r="G8" s="85"/>
      <c r="H8" s="140"/>
      <c r="I8" s="164"/>
      <c r="J8" s="164"/>
      <c r="K8" s="165"/>
      <c r="L8" s="164"/>
      <c r="M8" s="164"/>
      <c r="N8" s="164"/>
      <c r="O8" s="164"/>
      <c r="P8" s="164"/>
      <c r="Q8" s="140"/>
    </row>
    <row r="9" spans="1:17" s="166" customFormat="1" ht="31.5">
      <c r="A9" s="140">
        <v>1</v>
      </c>
      <c r="B9" s="6" t="s">
        <v>226</v>
      </c>
      <c r="C9" s="19">
        <v>10.5</v>
      </c>
      <c r="D9" s="140" t="s">
        <v>227</v>
      </c>
      <c r="E9" s="164"/>
      <c r="F9" s="167">
        <f t="shared" si="0"/>
        <v>10.5</v>
      </c>
      <c r="G9" s="85"/>
      <c r="H9" s="140"/>
      <c r="I9" s="164"/>
      <c r="J9" s="164"/>
      <c r="K9" s="168">
        <f>F9</f>
        <v>10.5</v>
      </c>
      <c r="L9" s="164"/>
      <c r="M9" s="164"/>
      <c r="N9" s="164"/>
      <c r="O9" s="164"/>
      <c r="P9" s="164"/>
      <c r="Q9" s="140" t="s">
        <v>89</v>
      </c>
    </row>
    <row r="10" spans="1:17" s="166" customFormat="1" ht="78.75">
      <c r="A10" s="140">
        <v>2</v>
      </c>
      <c r="B10" s="6" t="s">
        <v>228</v>
      </c>
      <c r="C10" s="19">
        <v>5.1</v>
      </c>
      <c r="D10" s="140" t="s">
        <v>229</v>
      </c>
      <c r="E10" s="164"/>
      <c r="F10" s="167">
        <f t="shared" si="0"/>
        <v>5.1</v>
      </c>
      <c r="G10" s="85"/>
      <c r="H10" s="140"/>
      <c r="I10" s="164">
        <v>0.8</v>
      </c>
      <c r="J10" s="164"/>
      <c r="K10" s="168">
        <f>F10-I10</f>
        <v>4.3</v>
      </c>
      <c r="L10" s="164"/>
      <c r="M10" s="164"/>
      <c r="N10" s="164"/>
      <c r="O10" s="164"/>
      <c r="P10" s="164"/>
      <c r="Q10" s="140" t="s">
        <v>98</v>
      </c>
    </row>
    <row r="11" spans="1:17" s="166" customFormat="1" ht="47.25">
      <c r="A11" s="140">
        <v>3</v>
      </c>
      <c r="B11" s="6" t="s">
        <v>230</v>
      </c>
      <c r="C11" s="19">
        <v>1.5</v>
      </c>
      <c r="D11" s="140" t="s">
        <v>231</v>
      </c>
      <c r="E11" s="164"/>
      <c r="F11" s="167">
        <f t="shared" si="0"/>
        <v>1.5</v>
      </c>
      <c r="G11" s="85"/>
      <c r="H11" s="140"/>
      <c r="I11" s="164"/>
      <c r="J11" s="164"/>
      <c r="K11" s="168">
        <f>F11</f>
        <v>1.5</v>
      </c>
      <c r="L11" s="164"/>
      <c r="M11" s="164"/>
      <c r="N11" s="164"/>
      <c r="O11" s="164"/>
      <c r="P11" s="164"/>
      <c r="Q11" s="140" t="s">
        <v>98</v>
      </c>
    </row>
    <row r="12" spans="1:17" s="166" customFormat="1" ht="63">
      <c r="A12" s="140">
        <v>4</v>
      </c>
      <c r="B12" s="6" t="s">
        <v>232</v>
      </c>
      <c r="C12" s="19">
        <v>9.5</v>
      </c>
      <c r="D12" s="140" t="s">
        <v>233</v>
      </c>
      <c r="E12" s="164"/>
      <c r="F12" s="167">
        <f t="shared" si="0"/>
        <v>9.5</v>
      </c>
      <c r="G12" s="85"/>
      <c r="H12" s="140"/>
      <c r="I12" s="164"/>
      <c r="J12" s="164"/>
      <c r="K12" s="168">
        <f>F12</f>
        <v>9.5</v>
      </c>
      <c r="L12" s="164"/>
      <c r="M12" s="164"/>
      <c r="N12" s="164"/>
      <c r="O12" s="164"/>
      <c r="P12" s="164"/>
      <c r="Q12" s="140" t="s">
        <v>89</v>
      </c>
    </row>
    <row r="13" spans="1:17" s="166" customFormat="1" ht="47.25">
      <c r="A13" s="140">
        <v>5</v>
      </c>
      <c r="B13" s="6" t="s">
        <v>234</v>
      </c>
      <c r="C13" s="169">
        <v>4</v>
      </c>
      <c r="D13" s="140" t="s">
        <v>233</v>
      </c>
      <c r="E13" s="164"/>
      <c r="F13" s="167">
        <f t="shared" si="0"/>
        <v>4</v>
      </c>
      <c r="G13" s="85"/>
      <c r="H13" s="140"/>
      <c r="I13" s="164"/>
      <c r="J13" s="164"/>
      <c r="K13" s="168">
        <f>F13</f>
        <v>4</v>
      </c>
      <c r="L13" s="164"/>
      <c r="M13" s="164"/>
      <c r="N13" s="164"/>
      <c r="O13" s="164"/>
      <c r="P13" s="164"/>
      <c r="Q13" s="140" t="s">
        <v>89</v>
      </c>
    </row>
    <row r="14" spans="1:17" s="166" customFormat="1" ht="78.75">
      <c r="A14" s="140">
        <v>6</v>
      </c>
      <c r="B14" s="170" t="s">
        <v>24</v>
      </c>
      <c r="C14" s="19">
        <v>20</v>
      </c>
      <c r="D14" s="140" t="s">
        <v>233</v>
      </c>
      <c r="E14" s="164"/>
      <c r="F14" s="167">
        <f t="shared" si="0"/>
        <v>20</v>
      </c>
      <c r="G14" s="85"/>
      <c r="H14" s="140"/>
      <c r="I14" s="164"/>
      <c r="J14" s="164"/>
      <c r="K14" s="168">
        <f>C14</f>
        <v>20</v>
      </c>
      <c r="L14" s="164"/>
      <c r="M14" s="164"/>
      <c r="N14" s="164"/>
      <c r="O14" s="164"/>
      <c r="P14" s="164"/>
      <c r="Q14" s="140" t="s">
        <v>98</v>
      </c>
    </row>
    <row r="15" spans="1:17" s="166" customFormat="1" ht="15.75">
      <c r="A15" s="9" t="s">
        <v>25</v>
      </c>
      <c r="B15" s="8" t="s">
        <v>235</v>
      </c>
      <c r="C15" s="163">
        <f>C16</f>
        <v>20</v>
      </c>
      <c r="D15" s="140"/>
      <c r="E15" s="164"/>
      <c r="F15" s="167">
        <f t="shared" si="0"/>
        <v>20</v>
      </c>
      <c r="G15" s="85"/>
      <c r="H15" s="140"/>
      <c r="I15" s="164"/>
      <c r="J15" s="164"/>
      <c r="K15" s="165"/>
      <c r="L15" s="164"/>
      <c r="M15" s="164"/>
      <c r="N15" s="164"/>
      <c r="O15" s="164"/>
      <c r="P15" s="164"/>
      <c r="Q15" s="140"/>
    </row>
    <row r="16" spans="1:17" s="166" customFormat="1" ht="31.5">
      <c r="A16" s="140">
        <v>9</v>
      </c>
      <c r="B16" s="6" t="s">
        <v>236</v>
      </c>
      <c r="C16" s="19">
        <v>20</v>
      </c>
      <c r="D16" s="140" t="s">
        <v>231</v>
      </c>
      <c r="E16" s="164"/>
      <c r="F16" s="167">
        <f t="shared" si="0"/>
        <v>20</v>
      </c>
      <c r="G16" s="85"/>
      <c r="H16" s="140"/>
      <c r="I16" s="164"/>
      <c r="J16" s="164"/>
      <c r="K16" s="168">
        <f>F16</f>
        <v>20</v>
      </c>
      <c r="L16" s="164"/>
      <c r="M16" s="164"/>
      <c r="N16" s="164"/>
      <c r="O16" s="164"/>
      <c r="P16" s="164"/>
      <c r="Q16" s="140" t="s">
        <v>89</v>
      </c>
    </row>
    <row r="17" spans="1:17" s="166" customFormat="1" ht="15.75">
      <c r="A17" s="9" t="s">
        <v>28</v>
      </c>
      <c r="B17" s="171" t="s">
        <v>237</v>
      </c>
      <c r="C17" s="163">
        <f>SUM(C18:C21)</f>
        <v>7.859999999999999</v>
      </c>
      <c r="D17" s="140"/>
      <c r="E17" s="164"/>
      <c r="F17" s="167">
        <f t="shared" si="0"/>
        <v>7.859999999999999</v>
      </c>
      <c r="G17" s="85"/>
      <c r="H17" s="140"/>
      <c r="I17" s="164"/>
      <c r="J17" s="164"/>
      <c r="K17" s="165"/>
      <c r="L17" s="164"/>
      <c r="M17" s="164"/>
      <c r="N17" s="164"/>
      <c r="O17" s="164"/>
      <c r="P17" s="164"/>
      <c r="Q17" s="140"/>
    </row>
    <row r="18" spans="1:17" s="166" customFormat="1" ht="47.25">
      <c r="A18" s="140">
        <v>1</v>
      </c>
      <c r="B18" s="172" t="s">
        <v>238</v>
      </c>
      <c r="C18" s="169">
        <v>3</v>
      </c>
      <c r="D18" s="140" t="s">
        <v>239</v>
      </c>
      <c r="E18" s="164"/>
      <c r="F18" s="167">
        <f t="shared" si="0"/>
        <v>3</v>
      </c>
      <c r="G18" s="85"/>
      <c r="H18" s="140"/>
      <c r="I18" s="164"/>
      <c r="J18" s="164"/>
      <c r="K18" s="168">
        <f>F18</f>
        <v>3</v>
      </c>
      <c r="L18" s="164"/>
      <c r="M18" s="164"/>
      <c r="N18" s="164"/>
      <c r="O18" s="164"/>
      <c r="P18" s="164"/>
      <c r="Q18" s="140" t="s">
        <v>98</v>
      </c>
    </row>
    <row r="19" spans="1:17" s="166" customFormat="1" ht="31.5">
      <c r="A19" s="140">
        <v>2</v>
      </c>
      <c r="B19" s="6" t="s">
        <v>240</v>
      </c>
      <c r="C19" s="19">
        <v>0.36</v>
      </c>
      <c r="D19" s="140" t="s">
        <v>231</v>
      </c>
      <c r="E19" s="164"/>
      <c r="F19" s="167">
        <f t="shared" si="0"/>
        <v>0.36</v>
      </c>
      <c r="G19" s="85"/>
      <c r="H19" s="140"/>
      <c r="I19" s="164"/>
      <c r="J19" s="164"/>
      <c r="K19" s="168">
        <f>F19</f>
        <v>0.36</v>
      </c>
      <c r="L19" s="164"/>
      <c r="M19" s="164"/>
      <c r="N19" s="164"/>
      <c r="O19" s="164"/>
      <c r="P19" s="164"/>
      <c r="Q19" s="140" t="s">
        <v>89</v>
      </c>
    </row>
    <row r="20" spans="1:17" s="166" customFormat="1" ht="31.5">
      <c r="A20" s="140">
        <v>3</v>
      </c>
      <c r="B20" s="6" t="s">
        <v>237</v>
      </c>
      <c r="C20" s="169">
        <v>1.5</v>
      </c>
      <c r="D20" s="140" t="s">
        <v>231</v>
      </c>
      <c r="E20" s="164"/>
      <c r="F20" s="167">
        <f t="shared" si="0"/>
        <v>1.5</v>
      </c>
      <c r="G20" s="85"/>
      <c r="H20" s="140"/>
      <c r="I20" s="164"/>
      <c r="J20" s="164"/>
      <c r="K20" s="168">
        <f>F20</f>
        <v>1.5</v>
      </c>
      <c r="L20" s="164"/>
      <c r="M20" s="164"/>
      <c r="N20" s="164"/>
      <c r="O20" s="164"/>
      <c r="P20" s="164"/>
      <c r="Q20" s="140" t="s">
        <v>241</v>
      </c>
    </row>
    <row r="21" spans="1:17" s="166" customFormat="1" ht="31.5">
      <c r="A21" s="140">
        <v>4</v>
      </c>
      <c r="B21" s="6" t="s">
        <v>242</v>
      </c>
      <c r="C21" s="19">
        <v>3</v>
      </c>
      <c r="D21" s="140" t="s">
        <v>243</v>
      </c>
      <c r="E21" s="164"/>
      <c r="F21" s="167">
        <f t="shared" si="0"/>
        <v>3</v>
      </c>
      <c r="G21" s="85"/>
      <c r="H21" s="140"/>
      <c r="I21" s="164"/>
      <c r="J21" s="164"/>
      <c r="K21" s="168">
        <f>F21</f>
        <v>3</v>
      </c>
      <c r="L21" s="164"/>
      <c r="M21" s="164"/>
      <c r="N21" s="164"/>
      <c r="O21" s="164"/>
      <c r="P21" s="164"/>
      <c r="Q21" s="140" t="s">
        <v>241</v>
      </c>
    </row>
    <row r="22" spans="1:17" s="166" customFormat="1" ht="15.75">
      <c r="A22" s="9" t="s">
        <v>37</v>
      </c>
      <c r="B22" s="8" t="s">
        <v>29</v>
      </c>
      <c r="C22" s="163">
        <f>SUM(C23:C32)</f>
        <v>16.57</v>
      </c>
      <c r="D22" s="140"/>
      <c r="E22" s="164"/>
      <c r="F22" s="167">
        <f t="shared" si="0"/>
        <v>16.57</v>
      </c>
      <c r="G22" s="85"/>
      <c r="H22" s="140"/>
      <c r="I22" s="164"/>
      <c r="J22" s="164"/>
      <c r="K22" s="165"/>
      <c r="L22" s="164"/>
      <c r="M22" s="164"/>
      <c r="N22" s="164"/>
      <c r="O22" s="164"/>
      <c r="P22" s="164"/>
      <c r="Q22" s="140"/>
    </row>
    <row r="23" spans="1:17" s="166" customFormat="1" ht="31.5">
      <c r="A23" s="140">
        <v>1</v>
      </c>
      <c r="B23" s="15" t="s">
        <v>244</v>
      </c>
      <c r="C23" s="19">
        <v>0.8</v>
      </c>
      <c r="D23" s="140" t="s">
        <v>245</v>
      </c>
      <c r="E23" s="164"/>
      <c r="F23" s="167">
        <f t="shared" si="0"/>
        <v>0.8</v>
      </c>
      <c r="G23" s="85"/>
      <c r="H23" s="140"/>
      <c r="I23" s="164"/>
      <c r="J23" s="164"/>
      <c r="K23" s="168">
        <f>F23</f>
        <v>0.8</v>
      </c>
      <c r="L23" s="164"/>
      <c r="M23" s="167"/>
      <c r="N23" s="167"/>
      <c r="O23" s="167"/>
      <c r="P23" s="164"/>
      <c r="Q23" s="140" t="s">
        <v>89</v>
      </c>
    </row>
    <row r="24" spans="1:17" s="166" customFormat="1" ht="47.25">
      <c r="A24" s="140">
        <v>2</v>
      </c>
      <c r="B24" s="6" t="s">
        <v>246</v>
      </c>
      <c r="C24" s="19">
        <v>0.41</v>
      </c>
      <c r="D24" s="140" t="s">
        <v>245</v>
      </c>
      <c r="E24" s="164"/>
      <c r="F24" s="167">
        <f t="shared" si="0"/>
        <v>0.41</v>
      </c>
      <c r="G24" s="85"/>
      <c r="H24" s="140"/>
      <c r="I24" s="164"/>
      <c r="J24" s="164"/>
      <c r="K24" s="165"/>
      <c r="L24" s="164"/>
      <c r="M24" s="167"/>
      <c r="N24" s="167">
        <f>F24</f>
        <v>0.41</v>
      </c>
      <c r="O24" s="167"/>
      <c r="P24" s="164"/>
      <c r="Q24" s="140" t="s">
        <v>89</v>
      </c>
    </row>
    <row r="25" spans="1:17" s="166" customFormat="1" ht="47.25">
      <c r="A25" s="140">
        <v>3</v>
      </c>
      <c r="B25" s="6" t="s">
        <v>247</v>
      </c>
      <c r="C25" s="19">
        <v>1.18</v>
      </c>
      <c r="D25" s="140" t="s">
        <v>233</v>
      </c>
      <c r="E25" s="164"/>
      <c r="F25" s="167">
        <f t="shared" si="0"/>
        <v>1.18</v>
      </c>
      <c r="G25" s="85"/>
      <c r="H25" s="140"/>
      <c r="I25" s="164"/>
      <c r="J25" s="164"/>
      <c r="K25" s="165"/>
      <c r="L25" s="164"/>
      <c r="M25" s="164"/>
      <c r="N25" s="167">
        <f>F25</f>
        <v>1.18</v>
      </c>
      <c r="O25" s="167"/>
      <c r="P25" s="164"/>
      <c r="Q25" s="140" t="s">
        <v>98</v>
      </c>
    </row>
    <row r="26" spans="1:17" s="166" customFormat="1" ht="47.25">
      <c r="A26" s="140">
        <v>4</v>
      </c>
      <c r="B26" s="6" t="s">
        <v>248</v>
      </c>
      <c r="C26" s="19">
        <v>2.5</v>
      </c>
      <c r="D26" s="140" t="s">
        <v>233</v>
      </c>
      <c r="E26" s="164"/>
      <c r="F26" s="167">
        <f t="shared" si="0"/>
        <v>2.5</v>
      </c>
      <c r="G26" s="85"/>
      <c r="H26" s="140"/>
      <c r="I26" s="164"/>
      <c r="J26" s="164"/>
      <c r="K26" s="165"/>
      <c r="L26" s="164"/>
      <c r="M26" s="164"/>
      <c r="N26" s="167">
        <f>F26</f>
        <v>2.5</v>
      </c>
      <c r="O26" s="167"/>
      <c r="P26" s="164"/>
      <c r="Q26" s="140" t="s">
        <v>98</v>
      </c>
    </row>
    <row r="27" spans="1:17" s="162" customFormat="1" ht="31.5">
      <c r="A27" s="425">
        <v>5</v>
      </c>
      <c r="B27" s="173" t="s">
        <v>249</v>
      </c>
      <c r="C27" s="426">
        <v>2.33</v>
      </c>
      <c r="D27" s="425" t="s">
        <v>233</v>
      </c>
      <c r="E27" s="165"/>
      <c r="F27" s="427">
        <f t="shared" si="0"/>
        <v>2.33</v>
      </c>
      <c r="G27" s="429"/>
      <c r="H27" s="425"/>
      <c r="I27" s="165"/>
      <c r="J27" s="165"/>
      <c r="K27" s="165"/>
      <c r="L27" s="165"/>
      <c r="M27" s="165"/>
      <c r="N27" s="423"/>
      <c r="O27" s="174"/>
      <c r="P27" s="165"/>
      <c r="Q27" s="425" t="s">
        <v>89</v>
      </c>
    </row>
    <row r="28" spans="1:17" s="162" customFormat="1" ht="28.5" customHeight="1">
      <c r="A28" s="425"/>
      <c r="B28" s="173" t="s">
        <v>250</v>
      </c>
      <c r="C28" s="426"/>
      <c r="D28" s="425"/>
      <c r="E28" s="165"/>
      <c r="F28" s="428"/>
      <c r="G28" s="429"/>
      <c r="H28" s="425"/>
      <c r="I28" s="168">
        <f>F27</f>
        <v>2.33</v>
      </c>
      <c r="J28" s="165"/>
      <c r="K28" s="165"/>
      <c r="L28" s="165"/>
      <c r="M28" s="165"/>
      <c r="N28" s="424"/>
      <c r="O28" s="175"/>
      <c r="P28" s="165"/>
      <c r="Q28" s="425"/>
    </row>
    <row r="29" spans="1:17" s="166" customFormat="1" ht="94.5">
      <c r="A29" s="140">
        <v>6</v>
      </c>
      <c r="B29" s="6" t="s">
        <v>251</v>
      </c>
      <c r="C29" s="19">
        <v>6</v>
      </c>
      <c r="D29" s="140" t="s">
        <v>233</v>
      </c>
      <c r="E29" s="164"/>
      <c r="F29" s="167">
        <f t="shared" si="0"/>
        <v>6</v>
      </c>
      <c r="G29" s="85"/>
      <c r="H29" s="140"/>
      <c r="I29" s="164"/>
      <c r="J29" s="164"/>
      <c r="K29" s="168">
        <f>F29-L29</f>
        <v>4.5</v>
      </c>
      <c r="L29" s="164">
        <v>1.5</v>
      </c>
      <c r="M29" s="164"/>
      <c r="N29" s="164"/>
      <c r="O29" s="164"/>
      <c r="P29" s="164"/>
      <c r="Q29" s="140" t="s">
        <v>89</v>
      </c>
    </row>
    <row r="30" spans="1:17" s="166" customFormat="1" ht="31.5">
      <c r="A30" s="140">
        <v>7</v>
      </c>
      <c r="B30" s="6" t="s">
        <v>252</v>
      </c>
      <c r="C30" s="19">
        <v>1.75</v>
      </c>
      <c r="D30" s="140" t="s">
        <v>227</v>
      </c>
      <c r="E30" s="164"/>
      <c r="F30" s="167">
        <f t="shared" si="0"/>
        <v>1.75</v>
      </c>
      <c r="G30" s="85"/>
      <c r="H30" s="140"/>
      <c r="I30" s="164"/>
      <c r="J30" s="164"/>
      <c r="K30" s="168">
        <f>F30</f>
        <v>1.75</v>
      </c>
      <c r="L30" s="164"/>
      <c r="M30" s="164"/>
      <c r="N30" s="164"/>
      <c r="O30" s="164"/>
      <c r="P30" s="164"/>
      <c r="Q30" s="140" t="s">
        <v>89</v>
      </c>
    </row>
    <row r="31" spans="1:17" s="166" customFormat="1" ht="31.5">
      <c r="A31" s="140">
        <v>8</v>
      </c>
      <c r="B31" s="6" t="s">
        <v>253</v>
      </c>
      <c r="C31" s="19">
        <v>0.6</v>
      </c>
      <c r="D31" s="140" t="s">
        <v>231</v>
      </c>
      <c r="E31" s="164"/>
      <c r="F31" s="167">
        <f t="shared" si="0"/>
        <v>0.6</v>
      </c>
      <c r="G31" s="85"/>
      <c r="H31" s="140"/>
      <c r="I31" s="164"/>
      <c r="J31" s="164"/>
      <c r="K31" s="168">
        <f>F31</f>
        <v>0.6</v>
      </c>
      <c r="L31" s="164"/>
      <c r="M31" s="164"/>
      <c r="N31" s="164"/>
      <c r="O31" s="164"/>
      <c r="P31" s="164"/>
      <c r="Q31" s="140" t="s">
        <v>89</v>
      </c>
    </row>
    <row r="32" spans="1:17" s="166" customFormat="1" ht="47.25">
      <c r="A32" s="140">
        <v>9</v>
      </c>
      <c r="B32" s="6" t="s">
        <v>254</v>
      </c>
      <c r="C32" s="19">
        <v>1</v>
      </c>
      <c r="D32" s="140" t="s">
        <v>239</v>
      </c>
      <c r="E32" s="164"/>
      <c r="F32" s="167">
        <f t="shared" si="0"/>
        <v>1</v>
      </c>
      <c r="G32" s="85"/>
      <c r="H32" s="140"/>
      <c r="I32" s="164"/>
      <c r="J32" s="164"/>
      <c r="K32" s="165"/>
      <c r="L32" s="167">
        <f>F32</f>
        <v>1</v>
      </c>
      <c r="M32" s="164"/>
      <c r="N32" s="164"/>
      <c r="O32" s="164"/>
      <c r="P32" s="164"/>
      <c r="Q32" s="140" t="s">
        <v>89</v>
      </c>
    </row>
    <row r="33" spans="1:17" s="166" customFormat="1" ht="15.75">
      <c r="A33" s="9" t="s">
        <v>44</v>
      </c>
      <c r="B33" s="8" t="s">
        <v>38</v>
      </c>
      <c r="C33" s="163">
        <f>C34</f>
        <v>0.5</v>
      </c>
      <c r="D33" s="140"/>
      <c r="E33" s="164"/>
      <c r="F33" s="167">
        <f t="shared" si="0"/>
        <v>0.5</v>
      </c>
      <c r="G33" s="85"/>
      <c r="H33" s="140"/>
      <c r="I33" s="164"/>
      <c r="J33" s="164"/>
      <c r="K33" s="165"/>
      <c r="L33" s="164"/>
      <c r="M33" s="164"/>
      <c r="N33" s="164"/>
      <c r="O33" s="164"/>
      <c r="P33" s="164"/>
      <c r="Q33" s="140"/>
    </row>
    <row r="34" spans="1:17" s="166" customFormat="1" ht="63">
      <c r="A34" s="140">
        <v>1</v>
      </c>
      <c r="B34" s="6" t="s">
        <v>255</v>
      </c>
      <c r="C34" s="19">
        <v>0.5</v>
      </c>
      <c r="D34" s="140" t="s">
        <v>233</v>
      </c>
      <c r="E34" s="164"/>
      <c r="F34" s="167">
        <f t="shared" si="0"/>
        <v>0.5</v>
      </c>
      <c r="G34" s="85"/>
      <c r="H34" s="164"/>
      <c r="I34" s="164"/>
      <c r="J34" s="164"/>
      <c r="K34" s="168">
        <f>F34</f>
        <v>0.5</v>
      </c>
      <c r="L34" s="164"/>
      <c r="M34" s="164"/>
      <c r="N34" s="164"/>
      <c r="O34" s="164"/>
      <c r="P34" s="164"/>
      <c r="Q34" s="140" t="s">
        <v>98</v>
      </c>
    </row>
    <row r="35" spans="1:17" s="166" customFormat="1" ht="15.75">
      <c r="A35" s="9" t="s">
        <v>47</v>
      </c>
      <c r="B35" s="8" t="s">
        <v>256</v>
      </c>
      <c r="C35" s="163">
        <f>C36</f>
        <v>0.19</v>
      </c>
      <c r="D35" s="140"/>
      <c r="E35" s="164"/>
      <c r="F35" s="167">
        <f t="shared" si="0"/>
        <v>0.19</v>
      </c>
      <c r="G35" s="85"/>
      <c r="H35" s="140"/>
      <c r="I35" s="164"/>
      <c r="J35" s="164"/>
      <c r="K35" s="165"/>
      <c r="L35" s="164"/>
      <c r="M35" s="164"/>
      <c r="N35" s="164"/>
      <c r="O35" s="164"/>
      <c r="P35" s="164"/>
      <c r="Q35" s="140"/>
    </row>
    <row r="36" spans="1:17" s="166" customFormat="1" ht="47.25">
      <c r="A36" s="140">
        <v>1</v>
      </c>
      <c r="B36" s="6" t="s">
        <v>257</v>
      </c>
      <c r="C36" s="19">
        <v>0.19</v>
      </c>
      <c r="D36" s="140" t="s">
        <v>258</v>
      </c>
      <c r="E36" s="164"/>
      <c r="F36" s="167">
        <f t="shared" si="0"/>
        <v>0.19</v>
      </c>
      <c r="G36" s="85"/>
      <c r="H36" s="140"/>
      <c r="I36" s="164"/>
      <c r="J36" s="164"/>
      <c r="K36" s="165"/>
      <c r="L36" s="164"/>
      <c r="M36" s="164"/>
      <c r="N36" s="164"/>
      <c r="O36" s="167">
        <f>F36</f>
        <v>0.19</v>
      </c>
      <c r="P36" s="167"/>
      <c r="Q36" s="140" t="s">
        <v>98</v>
      </c>
    </row>
    <row r="37" spans="1:17" s="166" customFormat="1" ht="31.5">
      <c r="A37" s="9" t="s">
        <v>51</v>
      </c>
      <c r="B37" s="8" t="s">
        <v>259</v>
      </c>
      <c r="C37" s="163">
        <f>SUM(C38:C39)</f>
        <v>4.0600000000000005</v>
      </c>
      <c r="D37" s="140"/>
      <c r="E37" s="164"/>
      <c r="F37" s="167">
        <f t="shared" si="0"/>
        <v>4.0600000000000005</v>
      </c>
      <c r="G37" s="85"/>
      <c r="H37" s="140"/>
      <c r="I37" s="164"/>
      <c r="J37" s="164"/>
      <c r="K37" s="165"/>
      <c r="L37" s="164"/>
      <c r="M37" s="164"/>
      <c r="N37" s="164"/>
      <c r="O37" s="164"/>
      <c r="P37" s="164"/>
      <c r="Q37" s="140"/>
    </row>
    <row r="38" spans="1:17" s="166" customFormat="1" ht="31.5">
      <c r="A38" s="140">
        <v>1</v>
      </c>
      <c r="B38" s="6" t="s">
        <v>260</v>
      </c>
      <c r="C38" s="19">
        <v>0.5</v>
      </c>
      <c r="D38" s="140" t="s">
        <v>261</v>
      </c>
      <c r="E38" s="164"/>
      <c r="F38" s="167">
        <f t="shared" si="0"/>
        <v>0.5</v>
      </c>
      <c r="G38" s="85"/>
      <c r="H38" s="140"/>
      <c r="I38" s="164"/>
      <c r="J38" s="164"/>
      <c r="K38" s="168">
        <f>F38</f>
        <v>0.5</v>
      </c>
      <c r="L38" s="164"/>
      <c r="M38" s="164"/>
      <c r="N38" s="164"/>
      <c r="O38" s="164"/>
      <c r="P38" s="164"/>
      <c r="Q38" s="140" t="s">
        <v>98</v>
      </c>
    </row>
    <row r="39" spans="1:17" s="166" customFormat="1" ht="63">
      <c r="A39" s="140">
        <v>2</v>
      </c>
      <c r="B39" s="6" t="s">
        <v>262</v>
      </c>
      <c r="C39" s="19">
        <v>3.56</v>
      </c>
      <c r="D39" s="140" t="s">
        <v>231</v>
      </c>
      <c r="E39" s="164"/>
      <c r="F39" s="167">
        <f t="shared" si="0"/>
        <v>3.56</v>
      </c>
      <c r="G39" s="85"/>
      <c r="H39" s="140"/>
      <c r="I39" s="164"/>
      <c r="J39" s="164"/>
      <c r="K39" s="168">
        <f>F39</f>
        <v>3.56</v>
      </c>
      <c r="L39" s="164"/>
      <c r="M39" s="164"/>
      <c r="N39" s="164"/>
      <c r="O39" s="164"/>
      <c r="P39" s="164"/>
      <c r="Q39" s="140" t="s">
        <v>89</v>
      </c>
    </row>
    <row r="40" spans="1:17" s="166" customFormat="1" ht="31.5">
      <c r="A40" s="9" t="s">
        <v>54</v>
      </c>
      <c r="B40" s="8" t="s">
        <v>263</v>
      </c>
      <c r="C40" s="163">
        <f>C41</f>
        <v>36.84</v>
      </c>
      <c r="D40" s="140"/>
      <c r="E40" s="164"/>
      <c r="F40" s="167">
        <f t="shared" si="0"/>
        <v>36.84</v>
      </c>
      <c r="G40" s="85"/>
      <c r="H40" s="140"/>
      <c r="I40" s="164"/>
      <c r="J40" s="164"/>
      <c r="K40" s="165"/>
      <c r="L40" s="164"/>
      <c r="M40" s="164"/>
      <c r="N40" s="164"/>
      <c r="O40" s="164"/>
      <c r="P40" s="164"/>
      <c r="Q40" s="140"/>
    </row>
    <row r="41" spans="1:17" s="166" customFormat="1" ht="63">
      <c r="A41" s="140">
        <v>1</v>
      </c>
      <c r="B41" s="6" t="s">
        <v>264</v>
      </c>
      <c r="C41" s="19">
        <v>36.84</v>
      </c>
      <c r="D41" s="140" t="s">
        <v>239</v>
      </c>
      <c r="E41" s="164"/>
      <c r="F41" s="167">
        <f t="shared" si="0"/>
        <v>36.84</v>
      </c>
      <c r="G41" s="85"/>
      <c r="H41" s="140"/>
      <c r="I41" s="164"/>
      <c r="J41" s="164"/>
      <c r="K41" s="165">
        <v>7</v>
      </c>
      <c r="L41" s="167">
        <f>F41-K41</f>
        <v>29.840000000000003</v>
      </c>
      <c r="M41" s="164"/>
      <c r="N41" s="164"/>
      <c r="O41" s="164"/>
      <c r="P41" s="167"/>
      <c r="Q41" s="140" t="s">
        <v>89</v>
      </c>
    </row>
    <row r="42" spans="1:17" s="166" customFormat="1" ht="31.5">
      <c r="A42" s="9" t="s">
        <v>57</v>
      </c>
      <c r="B42" s="8" t="s">
        <v>265</v>
      </c>
      <c r="C42" s="163">
        <f>C43</f>
        <v>0.5</v>
      </c>
      <c r="D42" s="140"/>
      <c r="E42" s="164"/>
      <c r="F42" s="167">
        <f t="shared" si="0"/>
        <v>0.5</v>
      </c>
      <c r="G42" s="85"/>
      <c r="H42" s="140"/>
      <c r="I42" s="164"/>
      <c r="J42" s="164"/>
      <c r="K42" s="165"/>
      <c r="L42" s="164"/>
      <c r="M42" s="164"/>
      <c r="N42" s="164"/>
      <c r="O42" s="164"/>
      <c r="P42" s="164"/>
      <c r="Q42" s="140"/>
    </row>
    <row r="43" spans="1:17" s="166" customFormat="1" ht="31.5">
      <c r="A43" s="140">
        <v>1</v>
      </c>
      <c r="B43" s="6" t="s">
        <v>266</v>
      </c>
      <c r="C43" s="19">
        <v>0.5</v>
      </c>
      <c r="D43" s="140" t="s">
        <v>267</v>
      </c>
      <c r="E43" s="164"/>
      <c r="F43" s="167">
        <f t="shared" si="0"/>
        <v>0.5</v>
      </c>
      <c r="G43" s="85"/>
      <c r="H43" s="140"/>
      <c r="I43" s="164"/>
      <c r="J43" s="164"/>
      <c r="K43" s="168">
        <f>F43</f>
        <v>0.5</v>
      </c>
      <c r="L43" s="164"/>
      <c r="M43" s="164"/>
      <c r="N43" s="164"/>
      <c r="O43" s="164"/>
      <c r="P43" s="164"/>
      <c r="Q43" s="140" t="s">
        <v>89</v>
      </c>
    </row>
    <row r="44" spans="1:17" s="166" customFormat="1" ht="47.25">
      <c r="A44" s="9" t="s">
        <v>61</v>
      </c>
      <c r="B44" s="8" t="s">
        <v>52</v>
      </c>
      <c r="C44" s="163">
        <f>C45+C46</f>
        <v>3.8</v>
      </c>
      <c r="D44" s="140"/>
      <c r="E44" s="164"/>
      <c r="F44" s="167">
        <f t="shared" si="0"/>
        <v>3.8</v>
      </c>
      <c r="G44" s="85"/>
      <c r="H44" s="140"/>
      <c r="I44" s="164"/>
      <c r="J44" s="164"/>
      <c r="K44" s="165"/>
      <c r="L44" s="164"/>
      <c r="M44" s="164"/>
      <c r="N44" s="164"/>
      <c r="O44" s="164"/>
      <c r="P44" s="164"/>
      <c r="Q44" s="140"/>
    </row>
    <row r="45" spans="1:17" s="166" customFormat="1" ht="31.5">
      <c r="A45" s="140">
        <v>1</v>
      </c>
      <c r="B45" s="170" t="s">
        <v>268</v>
      </c>
      <c r="C45" s="19">
        <v>2</v>
      </c>
      <c r="D45" s="140" t="s">
        <v>261</v>
      </c>
      <c r="E45" s="164"/>
      <c r="F45" s="167">
        <f t="shared" si="0"/>
        <v>2</v>
      </c>
      <c r="G45" s="85"/>
      <c r="H45" s="140"/>
      <c r="I45" s="164"/>
      <c r="J45" s="164"/>
      <c r="K45" s="168">
        <f>F45</f>
        <v>2</v>
      </c>
      <c r="L45" s="164"/>
      <c r="M45" s="164"/>
      <c r="N45" s="164"/>
      <c r="O45" s="164"/>
      <c r="P45" s="164"/>
      <c r="Q45" s="140" t="s">
        <v>89</v>
      </c>
    </row>
    <row r="46" spans="1:17" s="166" customFormat="1" ht="31.5">
      <c r="A46" s="140">
        <v>2</v>
      </c>
      <c r="B46" s="6" t="s">
        <v>269</v>
      </c>
      <c r="C46" s="176">
        <v>1.8</v>
      </c>
      <c r="D46" s="140" t="s">
        <v>261</v>
      </c>
      <c r="E46" s="164"/>
      <c r="F46" s="167">
        <f t="shared" si="0"/>
        <v>1.8</v>
      </c>
      <c r="G46" s="85"/>
      <c r="H46" s="140"/>
      <c r="I46" s="164"/>
      <c r="J46" s="164"/>
      <c r="K46" s="165"/>
      <c r="L46" s="164"/>
      <c r="M46" s="164"/>
      <c r="N46" s="164"/>
      <c r="O46" s="164"/>
      <c r="P46" s="164"/>
      <c r="Q46" s="140" t="s">
        <v>98</v>
      </c>
    </row>
    <row r="47" spans="1:17" s="166" customFormat="1" ht="15.75">
      <c r="A47" s="9" t="s">
        <v>270</v>
      </c>
      <c r="B47" s="8" t="s">
        <v>55</v>
      </c>
      <c r="C47" s="177">
        <f>C48</f>
        <v>100</v>
      </c>
      <c r="D47" s="140"/>
      <c r="E47" s="164"/>
      <c r="F47" s="167">
        <f t="shared" si="0"/>
        <v>100</v>
      </c>
      <c r="G47" s="85"/>
      <c r="H47" s="140"/>
      <c r="I47" s="164"/>
      <c r="J47" s="164"/>
      <c r="K47" s="165"/>
      <c r="L47" s="164"/>
      <c r="M47" s="164"/>
      <c r="N47" s="164"/>
      <c r="O47" s="164"/>
      <c r="P47" s="164"/>
      <c r="Q47" s="140"/>
    </row>
    <row r="48" spans="1:17" s="166" customFormat="1" ht="47.25">
      <c r="A48" s="140">
        <v>1</v>
      </c>
      <c r="B48" s="6" t="s">
        <v>271</v>
      </c>
      <c r="C48" s="19">
        <v>100</v>
      </c>
      <c r="D48" s="140" t="s">
        <v>233</v>
      </c>
      <c r="E48" s="164"/>
      <c r="F48" s="167">
        <f t="shared" si="0"/>
        <v>100</v>
      </c>
      <c r="G48" s="85"/>
      <c r="H48" s="140"/>
      <c r="I48" s="164"/>
      <c r="J48" s="164"/>
      <c r="K48" s="168">
        <f>F48</f>
        <v>100</v>
      </c>
      <c r="L48" s="164"/>
      <c r="M48" s="164"/>
      <c r="N48" s="164"/>
      <c r="O48" s="164"/>
      <c r="P48" s="164"/>
      <c r="Q48" s="140" t="s">
        <v>98</v>
      </c>
    </row>
    <row r="49" spans="1:17" s="166" customFormat="1" ht="31.5">
      <c r="A49" s="9" t="s">
        <v>272</v>
      </c>
      <c r="B49" s="8" t="s">
        <v>58</v>
      </c>
      <c r="C49" s="178">
        <f>C50+C51</f>
        <v>25</v>
      </c>
      <c r="D49" s="140"/>
      <c r="E49" s="164"/>
      <c r="F49" s="167">
        <f t="shared" si="0"/>
        <v>25</v>
      </c>
      <c r="G49" s="85"/>
      <c r="H49" s="140"/>
      <c r="I49" s="164"/>
      <c r="J49" s="164"/>
      <c r="K49" s="165"/>
      <c r="L49" s="164"/>
      <c r="M49" s="164"/>
      <c r="N49" s="164"/>
      <c r="O49" s="164"/>
      <c r="P49" s="164"/>
      <c r="Q49" s="140"/>
    </row>
    <row r="50" spans="1:17" s="166" customFormat="1" ht="63">
      <c r="A50" s="140">
        <v>1</v>
      </c>
      <c r="B50" s="6" t="s">
        <v>273</v>
      </c>
      <c r="C50" s="19">
        <v>20</v>
      </c>
      <c r="D50" s="140" t="s">
        <v>274</v>
      </c>
      <c r="E50" s="164"/>
      <c r="F50" s="167">
        <f t="shared" si="0"/>
        <v>20</v>
      </c>
      <c r="G50" s="85"/>
      <c r="H50" s="167">
        <f>F50</f>
        <v>20</v>
      </c>
      <c r="I50" s="167"/>
      <c r="J50" s="164"/>
      <c r="K50" s="165"/>
      <c r="L50" s="164"/>
      <c r="M50" s="164"/>
      <c r="N50" s="164"/>
      <c r="O50" s="164"/>
      <c r="P50" s="164"/>
      <c r="Q50" s="140" t="s">
        <v>89</v>
      </c>
    </row>
    <row r="51" spans="1:17" s="166" customFormat="1" ht="31.5">
      <c r="A51" s="140">
        <v>2</v>
      </c>
      <c r="B51" s="6" t="s">
        <v>275</v>
      </c>
      <c r="C51" s="19">
        <v>5</v>
      </c>
      <c r="D51" s="140" t="s">
        <v>276</v>
      </c>
      <c r="E51" s="164"/>
      <c r="F51" s="167">
        <f t="shared" si="0"/>
        <v>5</v>
      </c>
      <c r="G51" s="85"/>
      <c r="H51" s="140"/>
      <c r="I51" s="164"/>
      <c r="J51" s="164"/>
      <c r="K51" s="168">
        <f>F51</f>
        <v>5</v>
      </c>
      <c r="L51" s="164"/>
      <c r="M51" s="164"/>
      <c r="N51" s="164"/>
      <c r="O51" s="164"/>
      <c r="P51" s="164"/>
      <c r="Q51" s="140" t="s">
        <v>98</v>
      </c>
    </row>
    <row r="52" spans="1:17" s="166" customFormat="1" ht="15.75">
      <c r="A52" s="9" t="s">
        <v>277</v>
      </c>
      <c r="B52" s="8" t="s">
        <v>62</v>
      </c>
      <c r="C52" s="178">
        <f>C53+C54</f>
        <v>37.25</v>
      </c>
      <c r="D52" s="140"/>
      <c r="E52" s="164"/>
      <c r="F52" s="167">
        <f t="shared" si="0"/>
        <v>37.25</v>
      </c>
      <c r="G52" s="85"/>
      <c r="H52" s="140"/>
      <c r="I52" s="164"/>
      <c r="J52" s="164"/>
      <c r="K52" s="165"/>
      <c r="L52" s="164"/>
      <c r="M52" s="164"/>
      <c r="N52" s="164"/>
      <c r="O52" s="164"/>
      <c r="P52" s="164"/>
      <c r="Q52" s="140"/>
    </row>
    <row r="53" spans="1:17" s="166" customFormat="1" ht="47.25">
      <c r="A53" s="140">
        <v>1</v>
      </c>
      <c r="B53" s="6" t="s">
        <v>278</v>
      </c>
      <c r="C53" s="19">
        <v>10</v>
      </c>
      <c r="D53" s="140" t="s">
        <v>233</v>
      </c>
      <c r="E53" s="164"/>
      <c r="F53" s="167">
        <f t="shared" si="0"/>
        <v>10</v>
      </c>
      <c r="G53" s="85"/>
      <c r="H53" s="140"/>
      <c r="I53" s="164"/>
      <c r="J53" s="164"/>
      <c r="K53" s="168">
        <f>F53</f>
        <v>10</v>
      </c>
      <c r="L53" s="164"/>
      <c r="M53" s="164"/>
      <c r="N53" s="164"/>
      <c r="O53" s="164"/>
      <c r="P53" s="164"/>
      <c r="Q53" s="140" t="s">
        <v>98</v>
      </c>
    </row>
    <row r="54" spans="1:17" s="166" customFormat="1" ht="63">
      <c r="A54" s="140">
        <v>2</v>
      </c>
      <c r="B54" s="6" t="s">
        <v>279</v>
      </c>
      <c r="C54" s="19">
        <v>27.25</v>
      </c>
      <c r="D54" s="140" t="s">
        <v>280</v>
      </c>
      <c r="E54" s="164"/>
      <c r="F54" s="167">
        <f t="shared" si="0"/>
        <v>27.25</v>
      </c>
      <c r="G54" s="85"/>
      <c r="H54" s="140"/>
      <c r="I54" s="164"/>
      <c r="J54" s="164"/>
      <c r="K54" s="168">
        <f>F54</f>
        <v>27.25</v>
      </c>
      <c r="L54" s="164"/>
      <c r="M54" s="164"/>
      <c r="N54" s="164"/>
      <c r="O54" s="164"/>
      <c r="P54" s="164"/>
      <c r="Q54" s="140" t="s">
        <v>89</v>
      </c>
    </row>
  </sheetData>
  <sheetProtection/>
  <mergeCells count="16">
    <mergeCell ref="A2:Q2"/>
    <mergeCell ref="A4:A5"/>
    <mergeCell ref="B4:B5"/>
    <mergeCell ref="C4:C5"/>
    <mergeCell ref="D4:D5"/>
    <mergeCell ref="E4:G4"/>
    <mergeCell ref="H4:N4"/>
    <mergeCell ref="Q4:Q5"/>
    <mergeCell ref="N27:N28"/>
    <mergeCell ref="Q27:Q28"/>
    <mergeCell ref="A27:A28"/>
    <mergeCell ref="C27:C28"/>
    <mergeCell ref="D27:D28"/>
    <mergeCell ref="F27:F28"/>
    <mergeCell ref="G27:G28"/>
    <mergeCell ref="H27:H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Q24"/>
  <sheetViews>
    <sheetView zoomScalePageLayoutView="0" workbookViewId="0" topLeftCell="A16">
      <selection activeCell="H8" sqref="H8:H24"/>
    </sheetView>
  </sheetViews>
  <sheetFormatPr defaultColWidth="9.140625" defaultRowHeight="15"/>
  <cols>
    <col min="2" max="2" width="20.8515625" style="0" customWidth="1"/>
    <col min="3" max="8" width="9.7109375" style="0" customWidth="1"/>
    <col min="9" max="9" width="20.421875" style="0" customWidth="1"/>
    <col min="10" max="10" width="11.57421875" style="0" customWidth="1"/>
  </cols>
  <sheetData>
    <row r="1" s="123" customFormat="1" ht="15"/>
    <row r="2" spans="1:17" s="160" customFormat="1" ht="15.75">
      <c r="A2" s="197" t="s">
        <v>301</v>
      </c>
      <c r="B2" s="197"/>
      <c r="C2" s="197"/>
      <c r="D2" s="197"/>
      <c r="E2" s="197"/>
      <c r="F2" s="197"/>
      <c r="G2" s="197"/>
      <c r="H2" s="197"/>
      <c r="I2" s="197"/>
      <c r="J2" s="197"/>
      <c r="K2" s="197"/>
      <c r="L2" s="197"/>
      <c r="M2" s="197"/>
      <c r="N2" s="197"/>
      <c r="O2" s="197"/>
      <c r="P2" s="197"/>
      <c r="Q2" s="197"/>
    </row>
    <row r="3" s="123" customFormat="1" ht="15"/>
    <row r="4" ht="15.75" thickBot="1"/>
    <row r="5" spans="1:10" ht="15.75" thickTop="1">
      <c r="A5" s="431" t="s">
        <v>281</v>
      </c>
      <c r="B5" s="433" t="s">
        <v>1</v>
      </c>
      <c r="C5" s="433" t="s">
        <v>3</v>
      </c>
      <c r="D5" s="433"/>
      <c r="E5" s="433"/>
      <c r="F5" s="433" t="s">
        <v>82</v>
      </c>
      <c r="G5" s="433"/>
      <c r="H5" s="433"/>
      <c r="I5" s="179" t="s">
        <v>4</v>
      </c>
      <c r="J5" s="435" t="s">
        <v>6</v>
      </c>
    </row>
    <row r="6" spans="1:10" ht="60">
      <c r="A6" s="432"/>
      <c r="B6" s="434"/>
      <c r="C6" s="434"/>
      <c r="D6" s="434"/>
      <c r="E6" s="434"/>
      <c r="F6" s="434"/>
      <c r="G6" s="434"/>
      <c r="H6" s="434"/>
      <c r="I6" s="180" t="s">
        <v>282</v>
      </c>
      <c r="J6" s="436"/>
    </row>
    <row r="7" spans="1:10" ht="30">
      <c r="A7" s="432"/>
      <c r="B7" s="434"/>
      <c r="C7" s="181" t="s">
        <v>7</v>
      </c>
      <c r="D7" s="181" t="s">
        <v>8</v>
      </c>
      <c r="E7" s="181" t="s">
        <v>9</v>
      </c>
      <c r="F7" s="181" t="s">
        <v>12</v>
      </c>
      <c r="G7" s="181" t="s">
        <v>283</v>
      </c>
      <c r="H7" s="181" t="s">
        <v>284</v>
      </c>
      <c r="I7" s="182"/>
      <c r="J7" s="183"/>
    </row>
    <row r="8" spans="1:10" ht="15">
      <c r="A8" s="184" t="s">
        <v>14</v>
      </c>
      <c r="B8" s="185" t="s">
        <v>285</v>
      </c>
      <c r="C8" s="186">
        <v>0</v>
      </c>
      <c r="D8" s="186">
        <v>0.1</v>
      </c>
      <c r="E8" s="186">
        <v>0.1</v>
      </c>
      <c r="F8" s="186"/>
      <c r="G8" s="186">
        <v>0.1</v>
      </c>
      <c r="H8" s="181"/>
      <c r="I8" s="181"/>
      <c r="J8" s="187"/>
    </row>
    <row r="9" spans="1:10" ht="15">
      <c r="A9" s="188">
        <v>1</v>
      </c>
      <c r="B9" s="189" t="s">
        <v>17</v>
      </c>
      <c r="C9" s="181">
        <v>0</v>
      </c>
      <c r="D9" s="181">
        <v>0.1</v>
      </c>
      <c r="E9" s="181">
        <v>0.1</v>
      </c>
      <c r="F9" s="181"/>
      <c r="G9" s="181">
        <v>0.1</v>
      </c>
      <c r="H9" s="181"/>
      <c r="I9" s="181"/>
      <c r="J9" s="187" t="s">
        <v>89</v>
      </c>
    </row>
    <row r="10" spans="1:10" ht="15">
      <c r="A10" s="184" t="s">
        <v>18</v>
      </c>
      <c r="B10" s="185" t="s">
        <v>286</v>
      </c>
      <c r="C10" s="186">
        <v>0</v>
      </c>
      <c r="D10" s="186">
        <v>5</v>
      </c>
      <c r="E10" s="186">
        <v>5</v>
      </c>
      <c r="F10" s="186">
        <v>4</v>
      </c>
      <c r="G10" s="186"/>
      <c r="H10" s="186">
        <v>1</v>
      </c>
      <c r="I10" s="181"/>
      <c r="J10" s="187"/>
    </row>
    <row r="11" spans="1:10" ht="30">
      <c r="A11" s="188">
        <v>2</v>
      </c>
      <c r="B11" s="190" t="s">
        <v>287</v>
      </c>
      <c r="C11" s="181">
        <v>0</v>
      </c>
      <c r="D11" s="181">
        <v>5</v>
      </c>
      <c r="E11" s="181">
        <v>5</v>
      </c>
      <c r="F11" s="181">
        <v>4</v>
      </c>
      <c r="G11" s="181"/>
      <c r="H11" s="181">
        <v>1</v>
      </c>
      <c r="I11" s="181"/>
      <c r="J11" s="187" t="s">
        <v>89</v>
      </c>
    </row>
    <row r="12" spans="1:10" ht="15">
      <c r="A12" s="184" t="s">
        <v>25</v>
      </c>
      <c r="B12" s="185" t="s">
        <v>288</v>
      </c>
      <c r="C12" s="186">
        <v>2.1</v>
      </c>
      <c r="D12" s="186">
        <v>7.7</v>
      </c>
      <c r="E12" s="186">
        <v>7.7</v>
      </c>
      <c r="F12" s="186">
        <v>4.7</v>
      </c>
      <c r="G12" s="186"/>
      <c r="H12" s="186">
        <v>3</v>
      </c>
      <c r="I12" s="191"/>
      <c r="J12" s="187"/>
    </row>
    <row r="13" spans="1:10" ht="45">
      <c r="A13" s="188">
        <v>1</v>
      </c>
      <c r="B13" s="189" t="s">
        <v>289</v>
      </c>
      <c r="C13" s="181">
        <v>2</v>
      </c>
      <c r="D13" s="181">
        <v>2.5</v>
      </c>
      <c r="E13" s="181">
        <v>2.5</v>
      </c>
      <c r="F13" s="181">
        <v>1.5</v>
      </c>
      <c r="G13" s="181"/>
      <c r="H13" s="181">
        <v>1</v>
      </c>
      <c r="I13" s="181"/>
      <c r="J13" s="187" t="s">
        <v>89</v>
      </c>
    </row>
    <row r="14" spans="1:10" ht="75">
      <c r="A14" s="188">
        <v>2</v>
      </c>
      <c r="B14" s="191" t="s">
        <v>290</v>
      </c>
      <c r="C14" s="181">
        <v>0.1</v>
      </c>
      <c r="D14" s="181">
        <v>0.2</v>
      </c>
      <c r="E14" s="181">
        <v>0.2</v>
      </c>
      <c r="F14" s="181">
        <v>0.2</v>
      </c>
      <c r="G14" s="181"/>
      <c r="H14" s="181"/>
      <c r="I14" s="181"/>
      <c r="J14" s="187" t="s">
        <v>89</v>
      </c>
    </row>
    <row r="15" spans="1:10" ht="45">
      <c r="A15" s="188">
        <v>3</v>
      </c>
      <c r="B15" s="189" t="s">
        <v>291</v>
      </c>
      <c r="C15" s="181">
        <v>0</v>
      </c>
      <c r="D15" s="181">
        <v>5</v>
      </c>
      <c r="E15" s="181">
        <v>5</v>
      </c>
      <c r="F15" s="181">
        <v>3</v>
      </c>
      <c r="G15" s="181"/>
      <c r="H15" s="181">
        <v>2</v>
      </c>
      <c r="I15" s="181"/>
      <c r="J15" s="187" t="s">
        <v>292</v>
      </c>
    </row>
    <row r="16" spans="1:10" ht="42.75">
      <c r="A16" s="184" t="s">
        <v>28</v>
      </c>
      <c r="B16" s="185" t="s">
        <v>293</v>
      </c>
      <c r="C16" s="186">
        <v>0.8</v>
      </c>
      <c r="D16" s="186">
        <v>1</v>
      </c>
      <c r="E16" s="186">
        <v>1</v>
      </c>
      <c r="F16" s="186"/>
      <c r="G16" s="186"/>
      <c r="H16" s="186">
        <v>1</v>
      </c>
      <c r="I16" s="181"/>
      <c r="J16" s="187"/>
    </row>
    <row r="17" spans="1:10" ht="45">
      <c r="A17" s="188">
        <v>1</v>
      </c>
      <c r="B17" s="189" t="s">
        <v>294</v>
      </c>
      <c r="C17" s="181">
        <v>0.8</v>
      </c>
      <c r="D17" s="181">
        <v>1</v>
      </c>
      <c r="E17" s="181">
        <v>1</v>
      </c>
      <c r="F17" s="181"/>
      <c r="G17" s="181"/>
      <c r="H17" s="181">
        <v>1</v>
      </c>
      <c r="I17" s="181"/>
      <c r="J17" s="187" t="s">
        <v>292</v>
      </c>
    </row>
    <row r="18" spans="1:10" ht="28.5">
      <c r="A18" s="184" t="s">
        <v>37</v>
      </c>
      <c r="B18" s="185" t="s">
        <v>295</v>
      </c>
      <c r="C18" s="186">
        <v>0</v>
      </c>
      <c r="D18" s="186">
        <v>10</v>
      </c>
      <c r="E18" s="186">
        <v>10</v>
      </c>
      <c r="F18" s="186">
        <v>4</v>
      </c>
      <c r="G18" s="186"/>
      <c r="H18" s="186">
        <v>6</v>
      </c>
      <c r="I18" s="181"/>
      <c r="J18" s="187"/>
    </row>
    <row r="19" spans="1:10" ht="30">
      <c r="A19" s="188">
        <v>1</v>
      </c>
      <c r="B19" s="189" t="s">
        <v>296</v>
      </c>
      <c r="C19" s="181">
        <v>0</v>
      </c>
      <c r="D19" s="181">
        <v>10</v>
      </c>
      <c r="E19" s="181">
        <v>10</v>
      </c>
      <c r="F19" s="181">
        <v>4</v>
      </c>
      <c r="G19" s="181"/>
      <c r="H19" s="181">
        <v>6</v>
      </c>
      <c r="I19" s="181"/>
      <c r="J19" s="187" t="s">
        <v>292</v>
      </c>
    </row>
    <row r="20" spans="1:10" ht="28.5">
      <c r="A20" s="184" t="s">
        <v>44</v>
      </c>
      <c r="B20" s="185" t="s">
        <v>297</v>
      </c>
      <c r="C20" s="186">
        <v>30</v>
      </c>
      <c r="D20" s="186">
        <v>30</v>
      </c>
      <c r="E20" s="186">
        <v>30</v>
      </c>
      <c r="F20" s="186">
        <v>18</v>
      </c>
      <c r="G20" s="186"/>
      <c r="H20" s="186">
        <v>12</v>
      </c>
      <c r="I20" s="181"/>
      <c r="J20" s="187"/>
    </row>
    <row r="21" spans="1:10" ht="15">
      <c r="A21" s="188">
        <v>1</v>
      </c>
      <c r="B21" s="191" t="s">
        <v>210</v>
      </c>
      <c r="C21" s="181">
        <v>10</v>
      </c>
      <c r="D21" s="181">
        <v>20</v>
      </c>
      <c r="E21" s="181">
        <v>20</v>
      </c>
      <c r="F21" s="181">
        <v>12</v>
      </c>
      <c r="G21" s="181"/>
      <c r="H21" s="181">
        <v>8</v>
      </c>
      <c r="I21" s="181"/>
      <c r="J21" s="187" t="s">
        <v>292</v>
      </c>
    </row>
    <row r="22" spans="1:10" ht="15">
      <c r="A22" s="188">
        <v>2</v>
      </c>
      <c r="B22" s="191" t="s">
        <v>298</v>
      </c>
      <c r="C22" s="181">
        <v>20</v>
      </c>
      <c r="D22" s="181">
        <v>10</v>
      </c>
      <c r="E22" s="181">
        <v>10</v>
      </c>
      <c r="F22" s="181">
        <v>6</v>
      </c>
      <c r="G22" s="181"/>
      <c r="H22" s="181">
        <v>4</v>
      </c>
      <c r="I22" s="181"/>
      <c r="J22" s="187" t="s">
        <v>292</v>
      </c>
    </row>
    <row r="23" spans="1:10" ht="28.5">
      <c r="A23" s="184" t="s">
        <v>47</v>
      </c>
      <c r="B23" s="185" t="s">
        <v>299</v>
      </c>
      <c r="C23" s="186">
        <v>0</v>
      </c>
      <c r="D23" s="186">
        <v>11</v>
      </c>
      <c r="E23" s="186">
        <v>11</v>
      </c>
      <c r="F23" s="186">
        <v>7</v>
      </c>
      <c r="G23" s="186"/>
      <c r="H23" s="186">
        <v>4</v>
      </c>
      <c r="I23" s="181"/>
      <c r="J23" s="187"/>
    </row>
    <row r="24" spans="1:10" ht="15.75" thickBot="1">
      <c r="A24" s="192">
        <v>1</v>
      </c>
      <c r="B24" s="193" t="s">
        <v>300</v>
      </c>
      <c r="C24" s="194">
        <v>0</v>
      </c>
      <c r="D24" s="194">
        <v>11</v>
      </c>
      <c r="E24" s="194">
        <v>11</v>
      </c>
      <c r="F24" s="195">
        <v>7</v>
      </c>
      <c r="G24" s="195"/>
      <c r="H24" s="195">
        <v>4</v>
      </c>
      <c r="I24" s="195"/>
      <c r="J24" s="196" t="s">
        <v>292</v>
      </c>
    </row>
    <row r="25" ht="15.75" thickTop="1"/>
  </sheetData>
  <sheetProtection/>
  <mergeCells count="5">
    <mergeCell ref="A5:A7"/>
    <mergeCell ref="B5:B7"/>
    <mergeCell ref="C5:E6"/>
    <mergeCell ref="F5:H6"/>
    <mergeCell ref="J5:J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N28"/>
  <sheetViews>
    <sheetView zoomScale="85" zoomScaleNormal="85" zoomScalePageLayoutView="0" workbookViewId="0" topLeftCell="A22">
      <selection activeCell="A6" sqref="A6:IV28"/>
    </sheetView>
  </sheetViews>
  <sheetFormatPr defaultColWidth="9.140625" defaultRowHeight="15"/>
  <cols>
    <col min="1" max="1" width="6.00390625" style="204" customWidth="1"/>
    <col min="2" max="2" width="50.140625" style="205" customWidth="1"/>
    <col min="3" max="3" width="10.7109375" style="206" customWidth="1"/>
    <col min="4" max="4" width="16.7109375" style="204" customWidth="1"/>
    <col min="5" max="5" width="13.7109375" style="198" customWidth="1"/>
    <col min="6" max="7" width="12.140625" style="204" customWidth="1"/>
    <col min="8" max="8" width="15.140625" style="198" customWidth="1"/>
    <col min="9" max="16384" width="9.140625" style="198" customWidth="1"/>
  </cols>
  <sheetData>
    <row r="2" s="123" customFormat="1" ht="15">
      <c r="E2" s="29"/>
    </row>
    <row r="3" spans="1:14" s="123" customFormat="1" ht="26.25" customHeight="1">
      <c r="A3" s="387" t="s">
        <v>321</v>
      </c>
      <c r="B3" s="387"/>
      <c r="C3" s="387"/>
      <c r="D3" s="387"/>
      <c r="E3" s="387"/>
      <c r="F3" s="387"/>
      <c r="G3" s="387"/>
      <c r="H3" s="387"/>
      <c r="I3" s="387"/>
      <c r="J3" s="387"/>
      <c r="K3" s="387"/>
      <c r="L3" s="387"/>
      <c r="M3" s="387"/>
      <c r="N3" s="387"/>
    </row>
    <row r="4" spans="1:14" s="123" customFormat="1" ht="15.75">
      <c r="A4" s="388" t="s">
        <v>0</v>
      </c>
      <c r="B4" s="388" t="s">
        <v>1</v>
      </c>
      <c r="C4" s="388" t="s">
        <v>2</v>
      </c>
      <c r="D4" s="388" t="s">
        <v>3</v>
      </c>
      <c r="E4" s="388"/>
      <c r="F4" s="388"/>
      <c r="G4" s="388"/>
      <c r="H4" s="388"/>
      <c r="I4" s="388"/>
      <c r="J4" s="388"/>
      <c r="K4" s="388"/>
      <c r="L4" s="388"/>
      <c r="M4" s="30" t="s">
        <v>4</v>
      </c>
      <c r="N4" s="388" t="s">
        <v>6</v>
      </c>
    </row>
    <row r="5" spans="1:14" s="123" customFormat="1" ht="157.5">
      <c r="A5" s="388"/>
      <c r="B5" s="388"/>
      <c r="C5" s="388"/>
      <c r="D5" s="2" t="s">
        <v>7</v>
      </c>
      <c r="E5" s="23" t="s">
        <v>8</v>
      </c>
      <c r="F5" s="2" t="s">
        <v>9</v>
      </c>
      <c r="G5" s="2" t="s">
        <v>10</v>
      </c>
      <c r="H5" s="2" t="s">
        <v>11</v>
      </c>
      <c r="I5" s="2" t="s">
        <v>12</v>
      </c>
      <c r="J5" s="2" t="s">
        <v>66</v>
      </c>
      <c r="K5" s="2" t="s">
        <v>13</v>
      </c>
      <c r="L5" s="2" t="s">
        <v>68</v>
      </c>
      <c r="M5" s="2" t="s">
        <v>5</v>
      </c>
      <c r="N5" s="388"/>
    </row>
    <row r="6" spans="1:14" ht="47.25">
      <c r="A6" s="140">
        <v>1</v>
      </c>
      <c r="B6" s="6" t="s">
        <v>302</v>
      </c>
      <c r="C6" s="140" t="s">
        <v>303</v>
      </c>
      <c r="E6" s="19">
        <v>0.2</v>
      </c>
      <c r="G6" s="140"/>
      <c r="H6" s="199"/>
      <c r="I6" s="9"/>
      <c r="N6" s="198" t="s">
        <v>89</v>
      </c>
    </row>
    <row r="7" spans="1:9" ht="47.25">
      <c r="A7" s="140">
        <v>2</v>
      </c>
      <c r="B7" s="6" t="s">
        <v>304</v>
      </c>
      <c r="C7" s="140" t="s">
        <v>303</v>
      </c>
      <c r="E7" s="19">
        <v>5</v>
      </c>
      <c r="G7" s="140"/>
      <c r="H7" s="199"/>
      <c r="I7" s="140"/>
    </row>
    <row r="8" spans="1:9" ht="47.25">
      <c r="A8" s="140">
        <v>1</v>
      </c>
      <c r="B8" s="6" t="s">
        <v>17</v>
      </c>
      <c r="C8" s="140" t="s">
        <v>303</v>
      </c>
      <c r="E8" s="19">
        <v>0.15</v>
      </c>
      <c r="G8" s="140"/>
      <c r="H8" s="199"/>
      <c r="I8" s="140"/>
    </row>
    <row r="9" spans="1:9" ht="47.25">
      <c r="A9" s="140">
        <v>1</v>
      </c>
      <c r="B9" s="200" t="s">
        <v>24</v>
      </c>
      <c r="C9" s="140" t="s">
        <v>303</v>
      </c>
      <c r="E9" s="19">
        <v>4</v>
      </c>
      <c r="G9" s="140"/>
      <c r="H9" s="199"/>
      <c r="I9" s="140"/>
    </row>
    <row r="10" spans="1:9" ht="47.25">
      <c r="A10" s="140">
        <v>2</v>
      </c>
      <c r="B10" s="6" t="s">
        <v>305</v>
      </c>
      <c r="C10" s="140" t="s">
        <v>303</v>
      </c>
      <c r="E10" s="19">
        <v>5</v>
      </c>
      <c r="G10" s="140"/>
      <c r="H10" s="199"/>
      <c r="I10" s="140"/>
    </row>
    <row r="11" spans="1:9" ht="31.5">
      <c r="A11" s="140">
        <v>3</v>
      </c>
      <c r="B11" s="6" t="s">
        <v>306</v>
      </c>
      <c r="C11" s="140" t="s">
        <v>307</v>
      </c>
      <c r="E11" s="19">
        <v>4</v>
      </c>
      <c r="G11" s="140"/>
      <c r="H11" s="199"/>
      <c r="I11" s="140"/>
    </row>
    <row r="12" spans="1:9" ht="47.25">
      <c r="A12" s="140">
        <v>1</v>
      </c>
      <c r="B12" s="6" t="s">
        <v>237</v>
      </c>
      <c r="C12" s="140" t="s">
        <v>303</v>
      </c>
      <c r="E12" s="19">
        <v>5</v>
      </c>
      <c r="G12" s="140"/>
      <c r="H12" s="199"/>
      <c r="I12" s="140"/>
    </row>
    <row r="13" spans="1:9" ht="47.25">
      <c r="A13" s="140">
        <v>1</v>
      </c>
      <c r="B13" s="201" t="s">
        <v>308</v>
      </c>
      <c r="C13" s="140" t="s">
        <v>303</v>
      </c>
      <c r="E13" s="19">
        <v>0.75</v>
      </c>
      <c r="G13" s="140"/>
      <c r="H13" s="199"/>
      <c r="I13" s="140"/>
    </row>
    <row r="14" spans="1:9" ht="47.25">
      <c r="A14" s="140">
        <v>2</v>
      </c>
      <c r="B14" s="201" t="s">
        <v>309</v>
      </c>
      <c r="C14" s="140" t="s">
        <v>303</v>
      </c>
      <c r="E14" s="19">
        <v>0.4</v>
      </c>
      <c r="G14" s="140"/>
      <c r="H14" s="199"/>
      <c r="I14" s="140"/>
    </row>
    <row r="15" spans="1:9" ht="47.25">
      <c r="A15" s="140">
        <v>3</v>
      </c>
      <c r="B15" s="201" t="s">
        <v>310</v>
      </c>
      <c r="C15" s="140" t="s">
        <v>303</v>
      </c>
      <c r="E15" s="19">
        <v>1</v>
      </c>
      <c r="G15" s="140"/>
      <c r="H15" s="199"/>
      <c r="I15" s="140"/>
    </row>
    <row r="16" spans="1:9" ht="47.25">
      <c r="A16" s="140">
        <v>9</v>
      </c>
      <c r="B16" s="6" t="s">
        <v>311</v>
      </c>
      <c r="C16" s="140" t="s">
        <v>303</v>
      </c>
      <c r="E16" s="19">
        <v>1.5</v>
      </c>
      <c r="G16" s="140"/>
      <c r="H16" s="199"/>
      <c r="I16" s="140"/>
    </row>
    <row r="17" spans="1:9" ht="47.25">
      <c r="A17" s="140">
        <v>10</v>
      </c>
      <c r="B17" s="6" t="s">
        <v>312</v>
      </c>
      <c r="C17" s="140" t="s">
        <v>303</v>
      </c>
      <c r="E17" s="19">
        <v>3.3</v>
      </c>
      <c r="G17" s="140"/>
      <c r="H17" s="85"/>
      <c r="I17" s="140"/>
    </row>
    <row r="18" spans="1:9" ht="47.25">
      <c r="A18" s="140">
        <v>11</v>
      </c>
      <c r="B18" s="6" t="s">
        <v>313</v>
      </c>
      <c r="C18" s="140" t="s">
        <v>303</v>
      </c>
      <c r="E18" s="19">
        <v>1.2</v>
      </c>
      <c r="G18" s="140"/>
      <c r="H18" s="85"/>
      <c r="I18" s="140"/>
    </row>
    <row r="19" spans="1:9" ht="47.25">
      <c r="A19" s="140">
        <v>12</v>
      </c>
      <c r="B19" s="6" t="s">
        <v>314</v>
      </c>
      <c r="C19" s="140" t="s">
        <v>303</v>
      </c>
      <c r="E19" s="19">
        <v>1.2</v>
      </c>
      <c r="G19" s="140"/>
      <c r="H19" s="199"/>
      <c r="I19" s="140"/>
    </row>
    <row r="20" spans="1:9" ht="47.25">
      <c r="A20" s="140">
        <v>14</v>
      </c>
      <c r="B20" s="6" t="s">
        <v>315</v>
      </c>
      <c r="C20" s="140" t="s">
        <v>303</v>
      </c>
      <c r="E20" s="19">
        <v>1.5</v>
      </c>
      <c r="G20" s="140"/>
      <c r="H20" s="199"/>
      <c r="I20" s="140"/>
    </row>
    <row r="21" spans="1:9" ht="47.25">
      <c r="A21" s="140">
        <v>16</v>
      </c>
      <c r="B21" s="6" t="s">
        <v>316</v>
      </c>
      <c r="C21" s="140" t="s">
        <v>303</v>
      </c>
      <c r="E21" s="19">
        <v>2.5</v>
      </c>
      <c r="G21" s="140"/>
      <c r="H21" s="199"/>
      <c r="I21" s="140"/>
    </row>
    <row r="22" spans="1:9" ht="47.25">
      <c r="A22" s="140">
        <v>3</v>
      </c>
      <c r="B22" s="12" t="s">
        <v>317</v>
      </c>
      <c r="C22" s="11" t="s">
        <v>303</v>
      </c>
      <c r="E22" s="169">
        <v>0.7</v>
      </c>
      <c r="G22" s="11"/>
      <c r="H22" s="202"/>
      <c r="I22" s="11"/>
    </row>
    <row r="23" spans="1:9" ht="47.25">
      <c r="A23" s="140">
        <v>1</v>
      </c>
      <c r="B23" s="6" t="s">
        <v>210</v>
      </c>
      <c r="C23" s="140" t="s">
        <v>303</v>
      </c>
      <c r="E23" s="19">
        <v>5</v>
      </c>
      <c r="G23" s="140"/>
      <c r="H23" s="199"/>
      <c r="I23" s="140"/>
    </row>
    <row r="24" spans="1:9" ht="47.25">
      <c r="A24" s="140">
        <v>2</v>
      </c>
      <c r="B24" s="6" t="s">
        <v>211</v>
      </c>
      <c r="C24" s="140" t="s">
        <v>303</v>
      </c>
      <c r="E24" s="19">
        <v>15</v>
      </c>
      <c r="G24" s="140"/>
      <c r="H24" s="199"/>
      <c r="I24" s="140"/>
    </row>
    <row r="25" spans="1:9" ht="47.25">
      <c r="A25" s="140">
        <v>1</v>
      </c>
      <c r="B25" s="6" t="s">
        <v>318</v>
      </c>
      <c r="C25" s="140" t="s">
        <v>303</v>
      </c>
      <c r="E25" s="19">
        <v>30</v>
      </c>
      <c r="G25" s="140"/>
      <c r="H25" s="199"/>
      <c r="I25" s="140"/>
    </row>
    <row r="26" spans="1:9" ht="47.25">
      <c r="A26" s="140">
        <v>2</v>
      </c>
      <c r="B26" s="6" t="s">
        <v>182</v>
      </c>
      <c r="C26" s="140" t="s">
        <v>303</v>
      </c>
      <c r="E26" s="19">
        <v>5</v>
      </c>
      <c r="G26" s="140"/>
      <c r="H26" s="199"/>
      <c r="I26" s="140"/>
    </row>
    <row r="27" spans="1:9" ht="47.25">
      <c r="A27" s="140">
        <v>1</v>
      </c>
      <c r="B27" s="6" t="s">
        <v>319</v>
      </c>
      <c r="C27" s="140" t="s">
        <v>303</v>
      </c>
      <c r="E27" s="19">
        <v>10</v>
      </c>
      <c r="G27" s="140"/>
      <c r="H27" s="199"/>
      <c r="I27" s="140"/>
    </row>
    <row r="28" spans="1:9" ht="47.25">
      <c r="A28" s="140">
        <v>1</v>
      </c>
      <c r="B28" s="6" t="s">
        <v>320</v>
      </c>
      <c r="C28" s="140" t="s">
        <v>303</v>
      </c>
      <c r="E28" s="19">
        <v>30</v>
      </c>
      <c r="G28" s="140"/>
      <c r="H28" s="85"/>
      <c r="I28" s="203"/>
    </row>
  </sheetData>
  <sheetProtection/>
  <mergeCells count="7">
    <mergeCell ref="A3:N3"/>
    <mergeCell ref="A4:A5"/>
    <mergeCell ref="B4:B5"/>
    <mergeCell ref="C4:C5"/>
    <mergeCell ref="D4:F4"/>
    <mergeCell ref="G4:L4"/>
    <mergeCell ref="N4: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Phan Danh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Tommy_Phan</dc:creator>
  <cp:keywords/>
  <dc:description/>
  <cp:lastModifiedBy>PC</cp:lastModifiedBy>
  <cp:lastPrinted>2022-03-29T02:25:12Z</cp:lastPrinted>
  <dcterms:created xsi:type="dcterms:W3CDTF">2022-03-28T02:24:12Z</dcterms:created>
  <dcterms:modified xsi:type="dcterms:W3CDTF">2022-04-01T06:57:21Z</dcterms:modified>
  <cp:category/>
  <cp:version/>
  <cp:contentType/>
  <cp:contentStatus/>
</cp:coreProperties>
</file>